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750" yWindow="960" windowWidth="23955" windowHeight="1131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N6" i="1" l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5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5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7" i="1"/>
  <c r="M6" i="1"/>
  <c r="L20" i="1"/>
  <c r="H21" i="1"/>
  <c r="J20" i="1"/>
  <c r="I20" i="1"/>
  <c r="H20" i="1"/>
  <c r="E21" i="1"/>
  <c r="G20" i="1"/>
  <c r="F20" i="1"/>
  <c r="E20" i="1"/>
  <c r="B21" i="1"/>
  <c r="D20" i="1"/>
  <c r="C20" i="1"/>
  <c r="B20" i="1"/>
  <c r="K20" i="1"/>
  <c r="L18" i="1" l="1"/>
  <c r="K18" i="1"/>
  <c r="L15" i="1"/>
  <c r="K15" i="1"/>
  <c r="K6" i="1"/>
  <c r="K7" i="1"/>
  <c r="K8" i="1"/>
  <c r="K9" i="1"/>
  <c r="K10" i="1"/>
  <c r="K11" i="1"/>
  <c r="K12" i="1"/>
  <c r="K13" i="1"/>
  <c r="K14" i="1"/>
  <c r="K16" i="1"/>
  <c r="K17" i="1"/>
  <c r="K19" i="1"/>
  <c r="K5" i="1"/>
  <c r="L6" i="1"/>
  <c r="L7" i="1"/>
  <c r="L8" i="1"/>
  <c r="L9" i="1"/>
  <c r="L10" i="1"/>
  <c r="L11" i="1"/>
  <c r="L12" i="1"/>
  <c r="L13" i="1"/>
  <c r="L14" i="1"/>
  <c r="L16" i="1"/>
  <c r="L17" i="1"/>
  <c r="L19" i="1"/>
  <c r="L5" i="1"/>
</calcChain>
</file>

<file path=xl/sharedStrings.xml><?xml version="1.0" encoding="utf-8"?>
<sst xmlns="http://schemas.openxmlformats.org/spreadsheetml/2006/main" count="41" uniqueCount="32">
  <si>
    <t>Reason for separation</t>
  </si>
  <si>
    <t>UG</t>
  </si>
  <si>
    <t>D-1to D-2</t>
  </si>
  <si>
    <t>P-1 to P-5</t>
  </si>
  <si>
    <t>Total number of women</t>
  </si>
  <si>
    <t>Grand total</t>
  </si>
  <si>
    <t>M</t>
  </si>
  <si>
    <t>F</t>
  </si>
  <si>
    <t>Total</t>
  </si>
  <si>
    <t>Abandonment of post</t>
  </si>
  <si>
    <t>Abolishment of post</t>
  </si>
  <si>
    <t>Agreed termination</t>
  </si>
  <si>
    <t>Appointment expiration</t>
  </si>
  <si>
    <t xml:space="preserve">Death </t>
  </si>
  <si>
    <t>Dismissal for misconduct</t>
  </si>
  <si>
    <t>Inter-agency Secondments</t>
  </si>
  <si>
    <t>Inter-agency Transfers</t>
  </si>
  <si>
    <t>Resignation</t>
  </si>
  <si>
    <t>Summary dismissal</t>
  </si>
  <si>
    <t>In interest of organization</t>
  </si>
  <si>
    <t>Percentage of women by category</t>
  </si>
  <si>
    <t>Retirement/Early Retirement</t>
  </si>
  <si>
    <t>Retirement/Mandatory Retirement</t>
  </si>
  <si>
    <t>N/A</t>
  </si>
  <si>
    <t>Termination-Health</t>
  </si>
  <si>
    <t>Termination-Unsatisfactory Service</t>
  </si>
  <si>
    <t>Percentage of women</t>
  </si>
  <si>
    <t>Number of women as a percentage of all female separations</t>
  </si>
  <si>
    <t>Number of men as a percentage of all male separations</t>
  </si>
  <si>
    <t>Number of women as a percentage of all separations</t>
  </si>
  <si>
    <r>
      <t>Sources</t>
    </r>
    <r>
      <rPr>
        <sz val="8.5"/>
        <color theme="1"/>
        <rFont val="Times New Roman"/>
        <family val="1"/>
      </rPr>
      <t>: United Nations entities.</t>
    </r>
  </si>
  <si>
    <t>Web Annex XIV Gender distribution of separations at the P-1 to P-5, D-1 to D-2 and UG levels of the United Nations system by reason, for contracts of one year or more and at all locations, from 1 January 2010 to 31 December 2011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</si>
</sst>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i/>
      <sz val="8"/>
      <color theme="1"/>
      <name val="Times New Roman"/>
      <family val="1"/>
    </font>
    <font>
      <sz val="8"/>
      <color theme="1"/>
      <name val="Times New Roman"/>
      <family val="1"/>
    </font>
    <font>
      <sz val="7"/>
      <color theme="1"/>
      <name val="Times New Roman"/>
      <family val="1"/>
    </font>
    <font>
      <b/>
      <sz val="8"/>
      <color theme="1"/>
      <name val="Times New Roman"/>
      <family val="1"/>
    </font>
    <font>
      <sz val="8.5"/>
      <color theme="1"/>
      <name val="Times New Roman"/>
      <family val="1"/>
    </font>
    <font>
      <i/>
      <sz val="8.5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ck">
        <color rgb="FF000000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vertical="center"/>
    </xf>
    <xf numFmtId="0" fontId="2" fillId="0" borderId="4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right" vertical="center"/>
    </xf>
    <xf numFmtId="0" fontId="5" fillId="0" borderId="5" xfId="0" applyFont="1" applyBorder="1" applyAlignment="1">
      <alignment vertical="center" wrapText="1"/>
    </xf>
    <xf numFmtId="0" fontId="4" fillId="0" borderId="5" xfId="0" applyFont="1" applyBorder="1" applyAlignment="1">
      <alignment horizontal="right" vertical="center"/>
    </xf>
    <xf numFmtId="0" fontId="3" fillId="0" borderId="4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7" fillId="0" borderId="0" xfId="0" applyFont="1" applyAlignment="1">
      <alignment vertical="center"/>
    </xf>
    <xf numFmtId="0" fontId="2" fillId="0" borderId="3" xfId="0" applyFont="1" applyBorder="1" applyAlignment="1">
      <alignment horizontal="center" vertical="center" wrapText="1"/>
    </xf>
    <xf numFmtId="0" fontId="0" fillId="0" borderId="9" xfId="0" applyBorder="1"/>
    <xf numFmtId="0" fontId="2" fillId="0" borderId="11" xfId="0" applyFont="1" applyBorder="1" applyAlignment="1">
      <alignment horizontal="right" vertical="center" wrapText="1"/>
    </xf>
    <xf numFmtId="0" fontId="2" fillId="0" borderId="12" xfId="0" applyFont="1" applyBorder="1" applyAlignment="1">
      <alignment horizontal="right" vertical="center" wrapText="1"/>
    </xf>
    <xf numFmtId="0" fontId="2" fillId="0" borderId="10" xfId="0" applyFont="1" applyBorder="1" applyAlignment="1">
      <alignment wrapText="1"/>
    </xf>
    <xf numFmtId="0" fontId="4" fillId="0" borderId="14" xfId="0" applyFont="1" applyBorder="1" applyAlignment="1">
      <alignment horizontal="right" vertical="center"/>
    </xf>
    <xf numFmtId="0" fontId="0" fillId="0" borderId="13" xfId="0" applyBorder="1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4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wrapText="1"/>
    </xf>
    <xf numFmtId="0" fontId="2" fillId="0" borderId="8" xfId="0" applyFont="1" applyBorder="1" applyAlignment="1">
      <alignment wrapText="1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2"/>
  <sheetViews>
    <sheetView tabSelected="1" workbookViewId="0">
      <selection sqref="A1:I1"/>
    </sheetView>
  </sheetViews>
  <sheetFormatPr defaultRowHeight="15" x14ac:dyDescent="0.25"/>
  <cols>
    <col min="1" max="1" width="33.42578125" bestFit="1" customWidth="1"/>
    <col min="9" max="9" width="9.140625" customWidth="1"/>
    <col min="13" max="13" width="16.85546875" customWidth="1"/>
    <col min="16" max="16" width="15.42578125" customWidth="1"/>
    <col min="17" max="17" width="14" customWidth="1"/>
  </cols>
  <sheetData>
    <row r="1" spans="1:17" ht="41.25" customHeight="1" x14ac:dyDescent="0.25">
      <c r="A1" s="18" t="s">
        <v>31</v>
      </c>
      <c r="B1" s="19"/>
      <c r="C1" s="19"/>
      <c r="D1" s="19"/>
      <c r="E1" s="19"/>
      <c r="F1" s="19"/>
      <c r="G1" s="19"/>
      <c r="H1" s="19"/>
      <c r="I1" s="19"/>
    </row>
    <row r="2" spans="1:17" ht="15.75" thickBot="1" x14ac:dyDescent="0.3">
      <c r="A2" s="1"/>
    </row>
    <row r="3" spans="1:17" ht="50.25" customHeight="1" thickTop="1" thickBot="1" x14ac:dyDescent="0.3">
      <c r="A3" s="23" t="s">
        <v>0</v>
      </c>
      <c r="B3" s="25" t="s">
        <v>1</v>
      </c>
      <c r="C3" s="25"/>
      <c r="D3" s="25"/>
      <c r="E3" s="25" t="s">
        <v>2</v>
      </c>
      <c r="F3" s="25"/>
      <c r="G3" s="25"/>
      <c r="H3" s="25" t="s">
        <v>3</v>
      </c>
      <c r="I3" s="25"/>
      <c r="J3" s="25"/>
      <c r="K3" s="26" t="s">
        <v>4</v>
      </c>
      <c r="L3" s="26" t="s">
        <v>5</v>
      </c>
      <c r="M3" s="11" t="s">
        <v>29</v>
      </c>
      <c r="N3" s="21" t="s">
        <v>27</v>
      </c>
      <c r="O3" s="21" t="s">
        <v>28</v>
      </c>
      <c r="P3" s="15" t="s">
        <v>26</v>
      </c>
      <c r="Q3" s="15" t="s">
        <v>26</v>
      </c>
    </row>
    <row r="4" spans="1:17" ht="15.75" thickBot="1" x14ac:dyDescent="0.3">
      <c r="A4" s="24"/>
      <c r="B4" s="2" t="s">
        <v>6</v>
      </c>
      <c r="C4" s="2" t="s">
        <v>7</v>
      </c>
      <c r="D4" s="2" t="s">
        <v>8</v>
      </c>
      <c r="E4" s="2" t="s">
        <v>6</v>
      </c>
      <c r="F4" s="2" t="s">
        <v>7</v>
      </c>
      <c r="G4" s="2" t="s">
        <v>8</v>
      </c>
      <c r="H4" s="2" t="s">
        <v>6</v>
      </c>
      <c r="I4" s="2" t="s">
        <v>7</v>
      </c>
      <c r="J4" s="2" t="s">
        <v>8</v>
      </c>
      <c r="K4" s="27"/>
      <c r="L4" s="27"/>
      <c r="M4" s="3">
        <v>2011</v>
      </c>
      <c r="N4" s="22"/>
      <c r="O4" s="22"/>
      <c r="P4" s="13">
        <v>2009</v>
      </c>
      <c r="Q4" s="14">
        <v>2007</v>
      </c>
    </row>
    <row r="5" spans="1:17" ht="15.75" thickTop="1" x14ac:dyDescent="0.25">
      <c r="A5" s="4" t="s">
        <v>9</v>
      </c>
      <c r="B5" s="5">
        <v>0</v>
      </c>
      <c r="C5" s="5">
        <v>0</v>
      </c>
      <c r="D5" s="5">
        <v>0</v>
      </c>
      <c r="E5" s="5">
        <v>0</v>
      </c>
      <c r="F5" s="5">
        <v>0</v>
      </c>
      <c r="G5" s="5">
        <v>0</v>
      </c>
      <c r="H5" s="5">
        <v>0</v>
      </c>
      <c r="I5" s="5">
        <v>0</v>
      </c>
      <c r="J5" s="5">
        <v>0</v>
      </c>
      <c r="K5" s="5">
        <f>C5+F5+I5</f>
        <v>0</v>
      </c>
      <c r="L5" s="5">
        <f>D5+G5+J5</f>
        <v>0</v>
      </c>
      <c r="M5" s="5">
        <v>0</v>
      </c>
      <c r="N5" s="5">
        <f>K5/2582*100</f>
        <v>0</v>
      </c>
      <c r="O5" s="5">
        <f>(B5+E5+H5)/3893*100</f>
        <v>0</v>
      </c>
      <c r="P5" s="5">
        <v>50</v>
      </c>
      <c r="Q5" s="16">
        <v>28.6</v>
      </c>
    </row>
    <row r="6" spans="1:17" x14ac:dyDescent="0.25">
      <c r="A6" s="4" t="s">
        <v>10</v>
      </c>
      <c r="B6" s="5">
        <v>0</v>
      </c>
      <c r="C6" s="5">
        <v>0</v>
      </c>
      <c r="D6" s="5">
        <v>0</v>
      </c>
      <c r="E6" s="5">
        <v>1</v>
      </c>
      <c r="F6" s="5">
        <v>2</v>
      </c>
      <c r="G6" s="5">
        <v>3</v>
      </c>
      <c r="H6" s="5">
        <v>44</v>
      </c>
      <c r="I6" s="5">
        <v>40</v>
      </c>
      <c r="J6" s="5">
        <v>84</v>
      </c>
      <c r="K6" s="5">
        <f t="shared" ref="K6:K19" si="0">C6+F6+I6</f>
        <v>42</v>
      </c>
      <c r="L6" s="5">
        <f t="shared" ref="L6:L19" si="1">D6+G6+J6</f>
        <v>87</v>
      </c>
      <c r="M6" s="5">
        <f>K6/L6*100</f>
        <v>48.275862068965516</v>
      </c>
      <c r="N6" s="5">
        <f t="shared" ref="N6:N19" si="2">K6/2582*100</f>
        <v>1.6266460108443066</v>
      </c>
      <c r="O6" s="5">
        <f t="shared" ref="O6:O19" si="3">(B6+E6+H6)/3893*100</f>
        <v>1.1559208836372978</v>
      </c>
      <c r="P6" s="5">
        <v>54.7</v>
      </c>
      <c r="Q6" s="16">
        <v>46</v>
      </c>
    </row>
    <row r="7" spans="1:17" x14ac:dyDescent="0.25">
      <c r="A7" s="4" t="s">
        <v>11</v>
      </c>
      <c r="B7" s="5">
        <v>0</v>
      </c>
      <c r="C7" s="5">
        <v>1</v>
      </c>
      <c r="D7" s="5">
        <v>1</v>
      </c>
      <c r="E7" s="5">
        <v>32</v>
      </c>
      <c r="F7" s="5">
        <v>9</v>
      </c>
      <c r="G7" s="5">
        <v>41</v>
      </c>
      <c r="H7" s="5">
        <v>104</v>
      </c>
      <c r="I7" s="5">
        <v>80</v>
      </c>
      <c r="J7" s="5">
        <v>184</v>
      </c>
      <c r="K7" s="5">
        <f t="shared" si="0"/>
        <v>90</v>
      </c>
      <c r="L7" s="5">
        <f t="shared" si="1"/>
        <v>226</v>
      </c>
      <c r="M7" s="5">
        <f>K7/L7*100</f>
        <v>39.823008849557525</v>
      </c>
      <c r="N7" s="5">
        <f t="shared" si="2"/>
        <v>3.4856700232378004</v>
      </c>
      <c r="O7" s="5">
        <f t="shared" si="3"/>
        <v>3.4934497816593884</v>
      </c>
      <c r="P7" s="5">
        <v>39.5</v>
      </c>
      <c r="Q7" s="16">
        <v>47.2</v>
      </c>
    </row>
    <row r="8" spans="1:17" x14ac:dyDescent="0.25">
      <c r="A8" s="4" t="s">
        <v>12</v>
      </c>
      <c r="B8" s="5">
        <v>38</v>
      </c>
      <c r="C8" s="5">
        <v>13</v>
      </c>
      <c r="D8" s="5">
        <v>51</v>
      </c>
      <c r="E8" s="5">
        <v>94</v>
      </c>
      <c r="F8" s="5">
        <v>29</v>
      </c>
      <c r="G8" s="5">
        <v>123</v>
      </c>
      <c r="H8" s="5">
        <v>1480</v>
      </c>
      <c r="I8" s="5">
        <v>1160</v>
      </c>
      <c r="J8" s="5">
        <v>2640</v>
      </c>
      <c r="K8" s="5">
        <f t="shared" si="0"/>
        <v>1202</v>
      </c>
      <c r="L8" s="5">
        <f t="shared" si="1"/>
        <v>2814</v>
      </c>
      <c r="M8" s="5">
        <f t="shared" ref="M8:M20" si="4">K8/L8*100</f>
        <v>42.714996446339732</v>
      </c>
      <c r="N8" s="5">
        <f t="shared" si="2"/>
        <v>46.553059643687064</v>
      </c>
      <c r="O8" s="5">
        <f t="shared" si="3"/>
        <v>41.407654764962757</v>
      </c>
      <c r="P8" s="5">
        <v>42.9</v>
      </c>
      <c r="Q8" s="16">
        <v>46</v>
      </c>
    </row>
    <row r="9" spans="1:17" x14ac:dyDescent="0.25">
      <c r="A9" s="4" t="s">
        <v>13</v>
      </c>
      <c r="B9" s="5">
        <v>6</v>
      </c>
      <c r="C9" s="5">
        <v>0</v>
      </c>
      <c r="D9" s="5">
        <v>6</v>
      </c>
      <c r="E9" s="5">
        <v>8</v>
      </c>
      <c r="F9" s="5">
        <v>2</v>
      </c>
      <c r="G9" s="5">
        <v>10</v>
      </c>
      <c r="H9" s="5">
        <v>59</v>
      </c>
      <c r="I9" s="5">
        <v>15</v>
      </c>
      <c r="J9" s="5">
        <v>74</v>
      </c>
      <c r="K9" s="5">
        <f t="shared" si="0"/>
        <v>17</v>
      </c>
      <c r="L9" s="5">
        <f t="shared" si="1"/>
        <v>90</v>
      </c>
      <c r="M9" s="5">
        <f t="shared" si="4"/>
        <v>18.888888888888889</v>
      </c>
      <c r="N9" s="5">
        <f t="shared" si="2"/>
        <v>0.65840433772269558</v>
      </c>
      <c r="O9" s="5">
        <f t="shared" si="3"/>
        <v>1.875160544567172</v>
      </c>
      <c r="P9" s="5">
        <v>25.5</v>
      </c>
      <c r="Q9" s="16">
        <v>26.5</v>
      </c>
    </row>
    <row r="10" spans="1:17" x14ac:dyDescent="0.25">
      <c r="A10" s="4" t="s">
        <v>14</v>
      </c>
      <c r="B10" s="5">
        <v>0</v>
      </c>
      <c r="C10" s="5">
        <v>0</v>
      </c>
      <c r="D10" s="5">
        <v>0</v>
      </c>
      <c r="E10" s="5">
        <v>0</v>
      </c>
      <c r="F10" s="5">
        <v>0</v>
      </c>
      <c r="G10" s="5">
        <v>0</v>
      </c>
      <c r="H10" s="5">
        <v>11</v>
      </c>
      <c r="I10" s="5">
        <v>1</v>
      </c>
      <c r="J10" s="5">
        <v>12</v>
      </c>
      <c r="K10" s="5">
        <f t="shared" si="0"/>
        <v>1</v>
      </c>
      <c r="L10" s="5">
        <f t="shared" si="1"/>
        <v>12</v>
      </c>
      <c r="M10" s="5">
        <f t="shared" si="4"/>
        <v>8.3333333333333321</v>
      </c>
      <c r="N10" s="5">
        <f t="shared" si="2"/>
        <v>3.8729666924864452E-2</v>
      </c>
      <c r="O10" s="5">
        <f t="shared" si="3"/>
        <v>0.28255843822245053</v>
      </c>
      <c r="P10" s="5">
        <v>0</v>
      </c>
      <c r="Q10" s="16">
        <v>25</v>
      </c>
    </row>
    <row r="11" spans="1:17" x14ac:dyDescent="0.25">
      <c r="A11" s="4" t="s">
        <v>15</v>
      </c>
      <c r="B11" s="5">
        <v>0</v>
      </c>
      <c r="C11" s="5">
        <v>0</v>
      </c>
      <c r="D11" s="5">
        <v>0</v>
      </c>
      <c r="E11" s="5">
        <v>8</v>
      </c>
      <c r="F11" s="5">
        <v>7</v>
      </c>
      <c r="G11" s="5">
        <v>15</v>
      </c>
      <c r="H11" s="5">
        <v>20</v>
      </c>
      <c r="I11" s="5">
        <v>23</v>
      </c>
      <c r="J11" s="5">
        <v>43</v>
      </c>
      <c r="K11" s="5">
        <f t="shared" si="0"/>
        <v>30</v>
      </c>
      <c r="L11" s="5">
        <f t="shared" si="1"/>
        <v>58</v>
      </c>
      <c r="M11" s="5">
        <f t="shared" si="4"/>
        <v>51.724137931034484</v>
      </c>
      <c r="N11" s="5">
        <f t="shared" si="2"/>
        <v>1.1618900077459333</v>
      </c>
      <c r="O11" s="5">
        <f t="shared" si="3"/>
        <v>0.71923966092987413</v>
      </c>
      <c r="P11" s="5">
        <v>51.8</v>
      </c>
      <c r="Q11" s="16">
        <v>42</v>
      </c>
    </row>
    <row r="12" spans="1:17" x14ac:dyDescent="0.25">
      <c r="A12" s="4" t="s">
        <v>16</v>
      </c>
      <c r="B12" s="5">
        <v>4</v>
      </c>
      <c r="C12" s="5">
        <v>4</v>
      </c>
      <c r="D12" s="5">
        <v>8</v>
      </c>
      <c r="E12" s="5">
        <v>13</v>
      </c>
      <c r="F12" s="5">
        <v>10</v>
      </c>
      <c r="G12" s="5">
        <v>23</v>
      </c>
      <c r="H12" s="5">
        <v>136</v>
      </c>
      <c r="I12" s="5">
        <v>114</v>
      </c>
      <c r="J12" s="5">
        <v>250</v>
      </c>
      <c r="K12" s="5">
        <f t="shared" si="0"/>
        <v>128</v>
      </c>
      <c r="L12" s="5">
        <f t="shared" si="1"/>
        <v>281</v>
      </c>
      <c r="M12" s="5">
        <f t="shared" si="4"/>
        <v>45.55160142348754</v>
      </c>
      <c r="N12" s="5">
        <f t="shared" si="2"/>
        <v>4.9573973663826498</v>
      </c>
      <c r="O12" s="5">
        <f t="shared" si="3"/>
        <v>3.9301310043668125</v>
      </c>
      <c r="P12" s="5">
        <v>42.6</v>
      </c>
      <c r="Q12" s="16">
        <v>47.2</v>
      </c>
    </row>
    <row r="13" spans="1:17" x14ac:dyDescent="0.25">
      <c r="A13" s="4" t="s">
        <v>17</v>
      </c>
      <c r="B13" s="5">
        <v>6</v>
      </c>
      <c r="C13" s="5">
        <v>3</v>
      </c>
      <c r="D13" s="5">
        <v>9</v>
      </c>
      <c r="E13" s="5">
        <v>72</v>
      </c>
      <c r="F13" s="5">
        <v>22</v>
      </c>
      <c r="G13" s="5">
        <v>94</v>
      </c>
      <c r="H13" s="5">
        <v>731</v>
      </c>
      <c r="I13" s="5">
        <v>662</v>
      </c>
      <c r="J13" s="5">
        <v>1393</v>
      </c>
      <c r="K13" s="5">
        <f t="shared" si="0"/>
        <v>687</v>
      </c>
      <c r="L13" s="5">
        <f t="shared" si="1"/>
        <v>1496</v>
      </c>
      <c r="M13" s="5">
        <f t="shared" si="4"/>
        <v>45.922459893048128</v>
      </c>
      <c r="N13" s="5">
        <f t="shared" si="2"/>
        <v>26.607281177381875</v>
      </c>
      <c r="O13" s="5">
        <f t="shared" si="3"/>
        <v>20.780888774723863</v>
      </c>
      <c r="P13" s="5">
        <v>43</v>
      </c>
      <c r="Q13" s="16">
        <v>47.1</v>
      </c>
    </row>
    <row r="14" spans="1:17" x14ac:dyDescent="0.25">
      <c r="A14" s="4" t="s">
        <v>21</v>
      </c>
      <c r="B14" s="5">
        <v>1</v>
      </c>
      <c r="C14" s="5">
        <v>1</v>
      </c>
      <c r="D14" s="5">
        <v>2</v>
      </c>
      <c r="E14" s="5">
        <v>14</v>
      </c>
      <c r="F14" s="5">
        <v>11</v>
      </c>
      <c r="G14" s="5">
        <v>25</v>
      </c>
      <c r="H14" s="5">
        <v>45</v>
      </c>
      <c r="I14" s="5">
        <v>30</v>
      </c>
      <c r="J14" s="5">
        <v>75</v>
      </c>
      <c r="K14" s="5">
        <f t="shared" si="0"/>
        <v>42</v>
      </c>
      <c r="L14" s="5">
        <f t="shared" si="1"/>
        <v>102</v>
      </c>
      <c r="M14" s="5">
        <f t="shared" si="4"/>
        <v>41.17647058823529</v>
      </c>
      <c r="N14" s="5">
        <f t="shared" si="2"/>
        <v>1.6266460108443066</v>
      </c>
      <c r="O14" s="5">
        <f t="shared" si="3"/>
        <v>1.5412278448497303</v>
      </c>
      <c r="P14" s="5">
        <v>34.5</v>
      </c>
      <c r="Q14" s="16">
        <v>47.2</v>
      </c>
    </row>
    <row r="15" spans="1:17" x14ac:dyDescent="0.25">
      <c r="A15" s="4" t="s">
        <v>22</v>
      </c>
      <c r="B15" s="5">
        <v>13</v>
      </c>
      <c r="C15" s="5">
        <v>6</v>
      </c>
      <c r="D15" s="5">
        <v>19</v>
      </c>
      <c r="E15" s="5">
        <v>225</v>
      </c>
      <c r="F15" s="5">
        <v>67</v>
      </c>
      <c r="G15" s="5">
        <v>292</v>
      </c>
      <c r="H15" s="5">
        <v>699</v>
      </c>
      <c r="I15" s="5">
        <v>259</v>
      </c>
      <c r="J15" s="5">
        <v>958</v>
      </c>
      <c r="K15" s="5">
        <f t="shared" si="0"/>
        <v>332</v>
      </c>
      <c r="L15" s="5">
        <f t="shared" si="1"/>
        <v>1269</v>
      </c>
      <c r="M15" s="5">
        <f t="shared" si="4"/>
        <v>26.162332545311269</v>
      </c>
      <c r="N15" s="5">
        <f t="shared" si="2"/>
        <v>12.858249419054996</v>
      </c>
      <c r="O15" s="5">
        <f t="shared" si="3"/>
        <v>24.068841510403288</v>
      </c>
      <c r="P15" s="5">
        <v>29.6</v>
      </c>
      <c r="Q15" s="16" t="s">
        <v>23</v>
      </c>
    </row>
    <row r="16" spans="1:17" x14ac:dyDescent="0.25">
      <c r="A16" s="4" t="s">
        <v>18</v>
      </c>
      <c r="B16" s="5">
        <v>0</v>
      </c>
      <c r="C16" s="5">
        <v>0</v>
      </c>
      <c r="D16" s="5">
        <v>0</v>
      </c>
      <c r="E16" s="5">
        <v>0</v>
      </c>
      <c r="F16" s="5">
        <v>0</v>
      </c>
      <c r="G16" s="5">
        <v>0</v>
      </c>
      <c r="H16" s="5">
        <v>7</v>
      </c>
      <c r="I16" s="5">
        <v>1</v>
      </c>
      <c r="J16" s="5">
        <v>8</v>
      </c>
      <c r="K16" s="5">
        <f t="shared" si="0"/>
        <v>1</v>
      </c>
      <c r="L16" s="5">
        <f t="shared" si="1"/>
        <v>8</v>
      </c>
      <c r="M16" s="5">
        <f t="shared" si="4"/>
        <v>12.5</v>
      </c>
      <c r="N16" s="5">
        <f t="shared" si="2"/>
        <v>3.8729666924864452E-2</v>
      </c>
      <c r="O16" s="5">
        <f t="shared" si="3"/>
        <v>0.17980991523246853</v>
      </c>
      <c r="P16" s="5">
        <v>27.8</v>
      </c>
      <c r="Q16" s="16">
        <v>16.7</v>
      </c>
    </row>
    <row r="17" spans="1:17" x14ac:dyDescent="0.25">
      <c r="A17" s="4" t="s">
        <v>24</v>
      </c>
      <c r="B17" s="5">
        <v>0</v>
      </c>
      <c r="C17" s="5">
        <v>0</v>
      </c>
      <c r="D17" s="5">
        <v>0</v>
      </c>
      <c r="E17" s="5">
        <v>1</v>
      </c>
      <c r="F17" s="5">
        <v>1</v>
      </c>
      <c r="G17" s="5">
        <v>2</v>
      </c>
      <c r="H17" s="5">
        <v>9</v>
      </c>
      <c r="I17" s="5">
        <v>5</v>
      </c>
      <c r="J17" s="5">
        <v>14</v>
      </c>
      <c r="K17" s="5">
        <f t="shared" si="0"/>
        <v>6</v>
      </c>
      <c r="L17" s="5">
        <f t="shared" si="1"/>
        <v>16</v>
      </c>
      <c r="M17" s="5">
        <f t="shared" si="4"/>
        <v>37.5</v>
      </c>
      <c r="N17" s="5">
        <f t="shared" si="2"/>
        <v>0.23237800154918667</v>
      </c>
      <c r="O17" s="5">
        <f t="shared" si="3"/>
        <v>0.25687130747495507</v>
      </c>
      <c r="P17" s="5">
        <v>37.5</v>
      </c>
      <c r="Q17" s="16">
        <v>54.4</v>
      </c>
    </row>
    <row r="18" spans="1:17" x14ac:dyDescent="0.25">
      <c r="A18" s="4" t="s">
        <v>25</v>
      </c>
      <c r="B18" s="5">
        <v>0</v>
      </c>
      <c r="C18" s="5">
        <v>0</v>
      </c>
      <c r="D18" s="5">
        <v>0</v>
      </c>
      <c r="E18" s="5">
        <v>0</v>
      </c>
      <c r="F18" s="5">
        <v>0</v>
      </c>
      <c r="G18" s="5">
        <v>0</v>
      </c>
      <c r="H18" s="5">
        <v>8</v>
      </c>
      <c r="I18" s="5">
        <v>1</v>
      </c>
      <c r="J18" s="5">
        <v>9</v>
      </c>
      <c r="K18" s="5">
        <f t="shared" si="0"/>
        <v>1</v>
      </c>
      <c r="L18" s="5">
        <f t="shared" si="1"/>
        <v>9</v>
      </c>
      <c r="M18" s="5">
        <f t="shared" si="4"/>
        <v>11.111111111111111</v>
      </c>
      <c r="N18" s="5">
        <f t="shared" si="2"/>
        <v>3.8729666924864452E-2</v>
      </c>
      <c r="O18" s="5">
        <f t="shared" si="3"/>
        <v>0.20549704597996404</v>
      </c>
      <c r="P18" s="5">
        <v>100</v>
      </c>
      <c r="Q18" s="16" t="s">
        <v>23</v>
      </c>
    </row>
    <row r="19" spans="1:17" x14ac:dyDescent="0.25">
      <c r="A19" s="4" t="s">
        <v>19</v>
      </c>
      <c r="B19" s="5">
        <v>0</v>
      </c>
      <c r="C19" s="5">
        <v>0</v>
      </c>
      <c r="D19" s="5">
        <v>0</v>
      </c>
      <c r="E19" s="5">
        <v>0</v>
      </c>
      <c r="F19" s="5">
        <v>0</v>
      </c>
      <c r="G19" s="5">
        <v>0</v>
      </c>
      <c r="H19" s="5">
        <v>4</v>
      </c>
      <c r="I19" s="5">
        <v>3</v>
      </c>
      <c r="J19" s="5">
        <v>7</v>
      </c>
      <c r="K19" s="5">
        <f t="shared" si="0"/>
        <v>3</v>
      </c>
      <c r="L19" s="5">
        <f t="shared" si="1"/>
        <v>7</v>
      </c>
      <c r="M19" s="5">
        <f t="shared" si="4"/>
        <v>42.857142857142854</v>
      </c>
      <c r="N19" s="5">
        <f t="shared" si="2"/>
        <v>0.11618900077459333</v>
      </c>
      <c r="O19" s="5">
        <f t="shared" si="3"/>
        <v>0.10274852298998202</v>
      </c>
      <c r="P19" s="5">
        <v>30.8</v>
      </c>
      <c r="Q19" s="16">
        <v>70.7</v>
      </c>
    </row>
    <row r="20" spans="1:17" ht="15.75" thickBot="1" x14ac:dyDescent="0.3">
      <c r="A20" s="6" t="s">
        <v>8</v>
      </c>
      <c r="B20" s="5">
        <f>SUM(B5:B19)</f>
        <v>68</v>
      </c>
      <c r="C20" s="5">
        <f>SUM(C5:C19)</f>
        <v>28</v>
      </c>
      <c r="D20" s="5">
        <f>B20+C20</f>
        <v>96</v>
      </c>
      <c r="E20" s="5">
        <f>SUM(E5:E19)</f>
        <v>468</v>
      </c>
      <c r="F20" s="5">
        <f>SUM(F5:F19)</f>
        <v>160</v>
      </c>
      <c r="G20" s="5">
        <f>E20+F20</f>
        <v>628</v>
      </c>
      <c r="H20" s="5">
        <f>SUM(H5:H19)</f>
        <v>3357</v>
      </c>
      <c r="I20" s="5">
        <f>SUM(I5:I19)</f>
        <v>2394</v>
      </c>
      <c r="J20" s="5">
        <f>I20+H20</f>
        <v>5751</v>
      </c>
      <c r="K20" s="7">
        <f>SUM(K5:K19)</f>
        <v>2582</v>
      </c>
      <c r="L20" s="7">
        <f>SUM(L5:L19)</f>
        <v>6475</v>
      </c>
      <c r="M20" s="5">
        <f t="shared" si="4"/>
        <v>39.876447876447877</v>
      </c>
      <c r="N20" s="5">
        <v>100</v>
      </c>
      <c r="O20" s="5">
        <v>100</v>
      </c>
      <c r="P20" s="5">
        <v>40</v>
      </c>
      <c r="Q20" s="16">
        <v>46.1</v>
      </c>
    </row>
    <row r="21" spans="1:17" ht="16.5" thickTop="1" thickBot="1" x14ac:dyDescent="0.3">
      <c r="A21" s="8" t="s">
        <v>20</v>
      </c>
      <c r="B21" s="20">
        <f>C20/D20*100</f>
        <v>29.166666666666668</v>
      </c>
      <c r="C21" s="20"/>
      <c r="D21" s="20"/>
      <c r="E21" s="20">
        <f>F20/G20*100</f>
        <v>25.477707006369428</v>
      </c>
      <c r="F21" s="20"/>
      <c r="G21" s="20"/>
      <c r="H21" s="20">
        <f>I20/J20*100</f>
        <v>41.627543035993739</v>
      </c>
      <c r="I21" s="20"/>
      <c r="J21" s="20"/>
      <c r="K21" s="9"/>
      <c r="L21" s="9"/>
      <c r="M21" s="20"/>
      <c r="N21" s="20"/>
      <c r="O21" s="20"/>
      <c r="P21" s="12"/>
      <c r="Q21" s="17"/>
    </row>
    <row r="22" spans="1:17" ht="15.75" thickTop="1" x14ac:dyDescent="0.25">
      <c r="A22" s="10" t="s">
        <v>30</v>
      </c>
    </row>
  </sheetData>
  <mergeCells count="13">
    <mergeCell ref="A1:I1"/>
    <mergeCell ref="M21:O21"/>
    <mergeCell ref="N3:N4"/>
    <mergeCell ref="O3:O4"/>
    <mergeCell ref="A3:A4"/>
    <mergeCell ref="B3:D3"/>
    <mergeCell ref="E3:G3"/>
    <mergeCell ref="H3:J3"/>
    <mergeCell ref="L3:L4"/>
    <mergeCell ref="B21:D21"/>
    <mergeCell ref="E21:G21"/>
    <mergeCell ref="H21:J21"/>
    <mergeCell ref="K3:K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Amelia Wong</dc:creator>
  <cp:lastModifiedBy>Marilyn Dawson</cp:lastModifiedBy>
  <dcterms:created xsi:type="dcterms:W3CDTF">2012-09-11T15:02:30Z</dcterms:created>
  <dcterms:modified xsi:type="dcterms:W3CDTF">2012-10-12T21:52:29Z</dcterms:modified>
</cp:coreProperties>
</file>