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duardo.gomez\OneDrive – UN Women\UNwomen\Website-Contents\Publications\SGreport-StatusOfWomen-2014\FINAL Web Annexes\FINAL Web Annexes\"/>
    </mc:Choice>
  </mc:AlternateContent>
  <bookViews>
    <workbookView xWindow="555" yWindow="555" windowWidth="25035" windowHeight="1498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W36" i="1" l="1"/>
  <c r="AV36" i="1"/>
  <c r="AW35" i="1"/>
  <c r="AV35" i="1"/>
  <c r="AW34" i="1"/>
  <c r="AV34" i="1"/>
  <c r="AW33" i="1"/>
  <c r="AV33" i="1"/>
  <c r="AW32" i="1"/>
  <c r="AV32" i="1"/>
  <c r="AW31" i="1"/>
  <c r="AV31" i="1"/>
  <c r="AW30" i="1"/>
  <c r="AV30" i="1"/>
  <c r="AW29" i="1"/>
  <c r="AV29" i="1"/>
  <c r="AW28" i="1"/>
  <c r="AV28" i="1"/>
  <c r="AW27" i="1"/>
  <c r="AV27" i="1"/>
  <c r="AW26" i="1"/>
  <c r="AV26" i="1"/>
  <c r="AW25" i="1"/>
  <c r="AV25" i="1"/>
  <c r="AW24" i="1"/>
  <c r="AV24" i="1"/>
  <c r="AW23" i="1"/>
  <c r="AV23" i="1"/>
  <c r="AW22" i="1"/>
  <c r="AV22" i="1"/>
  <c r="AW21" i="1"/>
  <c r="AV21" i="1"/>
  <c r="AW20" i="1"/>
  <c r="AV20" i="1"/>
  <c r="AW19" i="1"/>
  <c r="AV19" i="1"/>
  <c r="AW18" i="1"/>
  <c r="AV18" i="1"/>
  <c r="AW17" i="1"/>
  <c r="AV17" i="1"/>
  <c r="AW16" i="1"/>
  <c r="AV16" i="1"/>
  <c r="AW15" i="1"/>
  <c r="AV15" i="1"/>
  <c r="AW14" i="1"/>
  <c r="AV14" i="1"/>
  <c r="AW13" i="1"/>
  <c r="AV13" i="1"/>
  <c r="AW12" i="1"/>
  <c r="AV12" i="1"/>
  <c r="AW11" i="1"/>
  <c r="AV11" i="1"/>
  <c r="AW10" i="1"/>
  <c r="AV10" i="1"/>
  <c r="AW9" i="1"/>
  <c r="AV9" i="1"/>
  <c r="AW8" i="1"/>
  <c r="AV8" i="1"/>
  <c r="AW7" i="1"/>
  <c r="AV7" i="1"/>
  <c r="AT36" i="1"/>
  <c r="AS36" i="1"/>
  <c r="AT35" i="1"/>
  <c r="AS35" i="1"/>
  <c r="AT34" i="1"/>
  <c r="AS34" i="1"/>
  <c r="AT33" i="1"/>
  <c r="AS33" i="1"/>
  <c r="AT32" i="1"/>
  <c r="AS32" i="1"/>
  <c r="AT31" i="1"/>
  <c r="AS31" i="1"/>
  <c r="AT30" i="1"/>
  <c r="AS30" i="1"/>
  <c r="AT29" i="1"/>
  <c r="AS29" i="1"/>
  <c r="AT28" i="1"/>
  <c r="AS28" i="1"/>
  <c r="AT27" i="1"/>
  <c r="AS27" i="1"/>
  <c r="AT26" i="1"/>
  <c r="AS26" i="1"/>
  <c r="AT25" i="1"/>
  <c r="AS25" i="1"/>
  <c r="AT24" i="1"/>
  <c r="AS24" i="1"/>
  <c r="AT23" i="1"/>
  <c r="AS23" i="1"/>
  <c r="AT22" i="1"/>
  <c r="AS22" i="1"/>
  <c r="AT21" i="1"/>
  <c r="AS21" i="1"/>
  <c r="AT20" i="1"/>
  <c r="AS20" i="1"/>
  <c r="AT19" i="1"/>
  <c r="AS19" i="1"/>
  <c r="AT18" i="1"/>
  <c r="AS18" i="1"/>
  <c r="AT17" i="1"/>
  <c r="AS17" i="1"/>
  <c r="AT16" i="1"/>
  <c r="AS16" i="1"/>
  <c r="AT15" i="1"/>
  <c r="AS15" i="1"/>
  <c r="AT14" i="1"/>
  <c r="AS14" i="1"/>
  <c r="AT13" i="1"/>
  <c r="AS13" i="1"/>
  <c r="AT12" i="1"/>
  <c r="AS12" i="1"/>
  <c r="AT11" i="1"/>
  <c r="AS11" i="1"/>
  <c r="AT10" i="1"/>
  <c r="AS10" i="1"/>
  <c r="AT9" i="1"/>
  <c r="AS9" i="1"/>
  <c r="AT8" i="1"/>
  <c r="AS8" i="1"/>
  <c r="AT7" i="1"/>
  <c r="AS7" i="1"/>
  <c r="AV37" i="1"/>
  <c r="E31" i="1"/>
  <c r="E20" i="1"/>
  <c r="D37" i="1"/>
  <c r="AT37" i="1"/>
  <c r="AW37" i="1"/>
  <c r="AZ37" i="1"/>
  <c r="AS37" i="1"/>
  <c r="AY37" i="1"/>
  <c r="AZ36" i="1"/>
  <c r="AY36" i="1"/>
  <c r="AZ35" i="1"/>
  <c r="AY35" i="1"/>
  <c r="AZ34" i="1"/>
  <c r="AY34" i="1"/>
  <c r="AZ33" i="1"/>
  <c r="AY33" i="1"/>
  <c r="AZ32" i="1"/>
  <c r="AY32" i="1"/>
  <c r="AZ31" i="1"/>
  <c r="AY31" i="1"/>
  <c r="AZ30" i="1"/>
  <c r="AY30" i="1"/>
  <c r="AZ29" i="1"/>
  <c r="AY29" i="1"/>
  <c r="AZ28" i="1"/>
  <c r="AY28" i="1"/>
  <c r="AZ27" i="1"/>
  <c r="AY27" i="1"/>
  <c r="AZ26" i="1"/>
  <c r="AY26" i="1"/>
  <c r="AZ25" i="1"/>
  <c r="AY25" i="1"/>
  <c r="AZ24" i="1"/>
  <c r="AY24" i="1"/>
  <c r="AZ23" i="1"/>
  <c r="AY23" i="1"/>
  <c r="AZ22" i="1"/>
  <c r="AY22" i="1"/>
  <c r="AZ21" i="1"/>
  <c r="AY21" i="1"/>
  <c r="AZ20" i="1"/>
  <c r="AY20" i="1"/>
  <c r="BA33" i="1"/>
  <c r="BA32" i="1"/>
  <c r="BA37" i="1"/>
  <c r="BA36" i="1"/>
  <c r="BA35" i="1"/>
  <c r="BA34" i="1"/>
  <c r="BA31" i="1"/>
  <c r="BA30" i="1"/>
  <c r="BA29" i="1"/>
  <c r="BA28" i="1"/>
  <c r="BA27" i="1"/>
  <c r="BA26" i="1"/>
  <c r="BA25" i="1"/>
  <c r="BA24" i="1"/>
  <c r="BA23" i="1"/>
  <c r="BA22" i="1"/>
  <c r="BA21" i="1"/>
  <c r="BA20" i="1"/>
  <c r="AZ19" i="1"/>
  <c r="AY19" i="1"/>
  <c r="BA19" i="1"/>
  <c r="AZ18" i="1"/>
  <c r="AY18" i="1"/>
  <c r="BA18" i="1"/>
  <c r="AZ17" i="1"/>
  <c r="AY17" i="1"/>
  <c r="BA17" i="1"/>
  <c r="AZ16" i="1"/>
  <c r="AY16" i="1"/>
  <c r="BA16" i="1"/>
  <c r="AZ15" i="1"/>
  <c r="AY15" i="1"/>
  <c r="BA15" i="1"/>
  <c r="AZ14" i="1"/>
  <c r="AY14" i="1"/>
  <c r="BA14" i="1"/>
  <c r="AZ13" i="1"/>
  <c r="AY13" i="1"/>
  <c r="BA13" i="1"/>
  <c r="AZ12" i="1"/>
  <c r="AY12" i="1"/>
  <c r="BA12" i="1"/>
  <c r="AZ11" i="1"/>
  <c r="AY11" i="1"/>
  <c r="BA11" i="1"/>
  <c r="AZ10" i="1"/>
  <c r="AY10" i="1"/>
  <c r="BA10" i="1"/>
  <c r="AZ9" i="1"/>
  <c r="AY9" i="1"/>
  <c r="BA9" i="1"/>
  <c r="AZ8" i="1"/>
  <c r="AY8" i="1"/>
  <c r="BA8" i="1"/>
  <c r="AZ7" i="1"/>
  <c r="AY7" i="1"/>
  <c r="BA7" i="1"/>
  <c r="E33" i="1"/>
  <c r="H20" i="1"/>
  <c r="H19" i="1"/>
  <c r="E19" i="1"/>
  <c r="J37" i="1"/>
  <c r="K27" i="1"/>
  <c r="K28" i="1"/>
  <c r="M37" i="1"/>
  <c r="I37" i="1"/>
  <c r="L37" i="1"/>
  <c r="AX35" i="1"/>
  <c r="AX34" i="1"/>
  <c r="AX33" i="1"/>
  <c r="AX30" i="1"/>
  <c r="AX29" i="1"/>
  <c r="AX28" i="1"/>
  <c r="AX26" i="1"/>
  <c r="AX25" i="1"/>
  <c r="AX24" i="1"/>
  <c r="AX23" i="1"/>
  <c r="AX22" i="1"/>
  <c r="AX21" i="1"/>
  <c r="AX20" i="1"/>
  <c r="AX19" i="1"/>
  <c r="AX18" i="1"/>
  <c r="AX17" i="1"/>
  <c r="AX16" i="1"/>
  <c r="AX15" i="1"/>
  <c r="AX14" i="1"/>
  <c r="AX11" i="1"/>
  <c r="AX10" i="1"/>
  <c r="AX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X7" i="1"/>
  <c r="AR34" i="1"/>
  <c r="AR33" i="1"/>
  <c r="AR24" i="1"/>
  <c r="AR22" i="1"/>
  <c r="AR19" i="1"/>
  <c r="AR16" i="1"/>
  <c r="AO36" i="1"/>
  <c r="AO35" i="1"/>
  <c r="AO34" i="1"/>
  <c r="AO33" i="1"/>
  <c r="AO29" i="1"/>
  <c r="AO27" i="1"/>
  <c r="AO25" i="1"/>
  <c r="AO24" i="1"/>
  <c r="AO22" i="1"/>
  <c r="AO19" i="1"/>
  <c r="AO18" i="1"/>
  <c r="AO17" i="1"/>
  <c r="AO16" i="1"/>
  <c r="AO14" i="1"/>
  <c r="AO12" i="1"/>
  <c r="AO11" i="1"/>
  <c r="AO7" i="1"/>
  <c r="AL35" i="1"/>
  <c r="AL34" i="1"/>
  <c r="AL33" i="1"/>
  <c r="AL29" i="1"/>
  <c r="AL24" i="1"/>
  <c r="AL23" i="1"/>
  <c r="AL22" i="1"/>
  <c r="AL21" i="1"/>
  <c r="AL20" i="1"/>
  <c r="AL19" i="1"/>
  <c r="AL18" i="1"/>
  <c r="AL17" i="1"/>
  <c r="AL16" i="1"/>
  <c r="AL15" i="1"/>
  <c r="AL11" i="1"/>
  <c r="AI36" i="1"/>
  <c r="AI35" i="1"/>
  <c r="AI34" i="1"/>
  <c r="AI33" i="1"/>
  <c r="AI31" i="1"/>
  <c r="AI29" i="1"/>
  <c r="AI26" i="1"/>
  <c r="AI25" i="1"/>
  <c r="AI24" i="1"/>
  <c r="AI23" i="1"/>
  <c r="AI22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F34" i="1"/>
  <c r="AF33" i="1"/>
  <c r="AF30" i="1"/>
  <c r="AF29" i="1"/>
  <c r="AF28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1" i="1"/>
  <c r="AF8" i="1"/>
  <c r="AF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0" i="1"/>
  <c r="AC19" i="1"/>
  <c r="AC18" i="1"/>
  <c r="AC17" i="1"/>
  <c r="AC16" i="1"/>
  <c r="AC15" i="1"/>
  <c r="AC12" i="1"/>
  <c r="AC11" i="1"/>
  <c r="AC10" i="1"/>
  <c r="AC8" i="1"/>
  <c r="AC7" i="1"/>
  <c r="Z34" i="1"/>
  <c r="Z33" i="1"/>
  <c r="Z30" i="1"/>
  <c r="Z29" i="1"/>
  <c r="Z28" i="1"/>
  <c r="Z24" i="1"/>
  <c r="Z23" i="1"/>
  <c r="Z22" i="1"/>
  <c r="Z21" i="1"/>
  <c r="Z20" i="1"/>
  <c r="Z19" i="1"/>
  <c r="Z18" i="1"/>
  <c r="Z17" i="1"/>
  <c r="Z16" i="1"/>
  <c r="Z15" i="1"/>
  <c r="Z11" i="1"/>
  <c r="Z10" i="1"/>
  <c r="Z8" i="1"/>
  <c r="Z7" i="1"/>
  <c r="W36" i="1"/>
  <c r="W35" i="1"/>
  <c r="W34" i="1"/>
  <c r="W33" i="1"/>
  <c r="W32" i="1"/>
  <c r="W31" i="1"/>
  <c r="W29" i="1"/>
  <c r="W28" i="1"/>
  <c r="W27" i="1"/>
  <c r="W26" i="1"/>
  <c r="W25" i="1"/>
  <c r="W24" i="1"/>
  <c r="W23" i="1"/>
  <c r="W22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T34" i="1"/>
  <c r="T33" i="1"/>
  <c r="T29" i="1"/>
  <c r="T28" i="1"/>
  <c r="T24" i="1"/>
  <c r="T23" i="1"/>
  <c r="T22" i="1"/>
  <c r="T21" i="1"/>
  <c r="T20" i="1"/>
  <c r="T19" i="1"/>
  <c r="T18" i="1"/>
  <c r="T17" i="1"/>
  <c r="T16" i="1"/>
  <c r="T15" i="1"/>
  <c r="T14" i="1"/>
  <c r="T11" i="1"/>
  <c r="T10" i="1"/>
  <c r="T8" i="1"/>
  <c r="Q36" i="1"/>
  <c r="Q35" i="1"/>
  <c r="Q34" i="1"/>
  <c r="Q33" i="1"/>
  <c r="Q32" i="1"/>
  <c r="Q31" i="1"/>
  <c r="Q30" i="1"/>
  <c r="Q29" i="1"/>
  <c r="Q28" i="1"/>
  <c r="Q27" i="1"/>
  <c r="Q26" i="1"/>
  <c r="Q24" i="1"/>
  <c r="Q23" i="1"/>
  <c r="Q22" i="1"/>
  <c r="Q20" i="1"/>
  <c r="Q19" i="1"/>
  <c r="Q18" i="1"/>
  <c r="Q17" i="1"/>
  <c r="Q16" i="1"/>
  <c r="Q15" i="1"/>
  <c r="Q14" i="1"/>
  <c r="Q12" i="1"/>
  <c r="Q11" i="1"/>
  <c r="Q10" i="1"/>
  <c r="Q8" i="1"/>
  <c r="Q7" i="1"/>
  <c r="N34" i="1"/>
  <c r="N28" i="1"/>
  <c r="N25" i="1"/>
  <c r="N24" i="1"/>
  <c r="N23" i="1"/>
  <c r="N22" i="1"/>
  <c r="N21" i="1"/>
  <c r="N20" i="1"/>
  <c r="N19" i="1"/>
  <c r="N18" i="1"/>
  <c r="N17" i="1"/>
  <c r="N16" i="1"/>
  <c r="N15" i="1"/>
  <c r="N11" i="1"/>
  <c r="N8" i="1"/>
  <c r="N7" i="1"/>
  <c r="K36" i="1"/>
  <c r="K35" i="1"/>
  <c r="K34" i="1"/>
  <c r="K33" i="1"/>
  <c r="K31" i="1"/>
  <c r="K24" i="1"/>
  <c r="K23" i="1"/>
  <c r="K22" i="1"/>
  <c r="K20" i="1"/>
  <c r="K19" i="1"/>
  <c r="K17" i="1"/>
  <c r="K16" i="1"/>
  <c r="K15" i="1"/>
  <c r="K14" i="1"/>
  <c r="K12" i="1"/>
  <c r="K11" i="1"/>
  <c r="K10" i="1"/>
  <c r="K9" i="1"/>
  <c r="K8" i="1"/>
  <c r="K7" i="1"/>
  <c r="H11" i="1"/>
  <c r="E16" i="1"/>
  <c r="E10" i="1"/>
  <c r="E7" i="1"/>
  <c r="AX37" i="1"/>
  <c r="AQ37" i="1"/>
  <c r="AP37" i="1"/>
  <c r="AR37" i="1"/>
  <c r="AN37" i="1"/>
  <c r="AM37" i="1"/>
  <c r="AO37" i="1"/>
  <c r="AK37" i="1"/>
  <c r="AJ37" i="1"/>
  <c r="AL37" i="1"/>
  <c r="AH37" i="1"/>
  <c r="AG37" i="1"/>
  <c r="AI37" i="1"/>
  <c r="AE37" i="1"/>
  <c r="AD37" i="1"/>
  <c r="AF37" i="1"/>
  <c r="AB37" i="1"/>
  <c r="AA37" i="1"/>
  <c r="AC37" i="1"/>
  <c r="Y37" i="1"/>
  <c r="X37" i="1"/>
  <c r="Z37" i="1"/>
  <c r="V37" i="1"/>
  <c r="U37" i="1"/>
  <c r="W37" i="1"/>
  <c r="S37" i="1"/>
  <c r="R37" i="1"/>
  <c r="T37" i="1"/>
  <c r="P37" i="1"/>
  <c r="O37" i="1"/>
  <c r="Q37" i="1"/>
  <c r="N37" i="1"/>
  <c r="K37" i="1"/>
  <c r="G37" i="1"/>
  <c r="F37" i="1"/>
  <c r="H37" i="1"/>
  <c r="C37" i="1"/>
  <c r="E37" i="1"/>
</calcChain>
</file>

<file path=xl/sharedStrings.xml><?xml version="1.0" encoding="utf-8"?>
<sst xmlns="http://schemas.openxmlformats.org/spreadsheetml/2006/main" count="110" uniqueCount="48">
  <si>
    <t>P-1</t>
  </si>
  <si>
    <t>P-2</t>
  </si>
  <si>
    <t>P-3</t>
  </si>
  <si>
    <t>P-4</t>
  </si>
  <si>
    <t>P-5</t>
  </si>
  <si>
    <t>D-1</t>
  </si>
  <si>
    <t>D-2</t>
  </si>
  <si>
    <t>Total</t>
  </si>
  <si>
    <t>Entity</t>
  </si>
  <si>
    <t>HQ</t>
  </si>
  <si>
    <t>Non-HQ</t>
  </si>
  <si>
    <t>Total HQ</t>
  </si>
  <si>
    <t>Total Non-HQ</t>
  </si>
  <si>
    <t>F</t>
  </si>
  <si>
    <t>M</t>
  </si>
  <si>
    <t>IAEA</t>
  </si>
  <si>
    <t>ICAO</t>
  </si>
  <si>
    <t>ICSC</t>
  </si>
  <si>
    <t>IFAD</t>
  </si>
  <si>
    <t>ILO</t>
  </si>
  <si>
    <t>IMO</t>
  </si>
  <si>
    <t>ITC-ILO</t>
  </si>
  <si>
    <t>ITU</t>
  </si>
  <si>
    <t>PAHO</t>
  </si>
  <si>
    <t>UN</t>
  </si>
  <si>
    <t>UNAIDS</t>
  </si>
  <si>
    <t>UNDP</t>
  </si>
  <si>
    <t>UNESCO</t>
  </si>
  <si>
    <t>UNFCCC</t>
  </si>
  <si>
    <t>UNFPA</t>
  </si>
  <si>
    <t>UNHCR</t>
  </si>
  <si>
    <t>UNICEF</t>
  </si>
  <si>
    <t>UNIDO</t>
  </si>
  <si>
    <t>UNITAR</t>
  </si>
  <si>
    <t>UNJSPF</t>
  </si>
  <si>
    <t>UNOPS</t>
  </si>
  <si>
    <t>UNRWA</t>
  </si>
  <si>
    <t>UNU</t>
  </si>
  <si>
    <t>UNWTO</t>
  </si>
  <si>
    <t>UPU</t>
  </si>
  <si>
    <t>WFP</t>
  </si>
  <si>
    <t>WHO</t>
  </si>
  <si>
    <t>WIPO</t>
  </si>
  <si>
    <t>WMO</t>
  </si>
  <si>
    <t>%F</t>
  </si>
  <si>
    <t>UN-Women</t>
  </si>
  <si>
    <r>
      <rPr>
        <i/>
        <sz val="12"/>
        <color theme="1"/>
        <rFont val="Times New Roman"/>
        <charset val="204"/>
      </rPr>
      <t>Source</t>
    </r>
    <r>
      <rPr>
        <sz val="12"/>
        <color theme="1"/>
        <rFont val="Times New Roman"/>
        <charset val="204"/>
      </rPr>
      <t>: UN entities. FAO, ICJ, ITC, UNICC and UNSSC data not available.</t>
    </r>
  </si>
  <si>
    <t>Web Annex VIII: Gender distribution of promotions at the P-1 to UG levels, on contracts of one year or more, at Headquarters and non-Headquarters locations in the United Nations system, by entity, from 1 January 2012 to 31 December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</si>
</sst>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u/>
      <sz val="14"/>
      <color rgb="FF000000"/>
      <name val="Times New Roman"/>
      <charset val="204"/>
    </font>
    <font>
      <i/>
      <sz val="12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/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</borders>
  <cellStyleXfs count="16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164" fontId="2" fillId="5" borderId="22" xfId="0" applyNumberFormat="1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164" fontId="2" fillId="5" borderId="11" xfId="0" applyNumberFormat="1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164" fontId="2" fillId="5" borderId="32" xfId="0" applyNumberFormat="1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164" fontId="2" fillId="5" borderId="12" xfId="0" applyNumberFormat="1" applyFont="1" applyFill="1" applyBorder="1" applyAlignment="1">
      <alignment horizontal="center"/>
    </xf>
    <xf numFmtId="3" fontId="2" fillId="0" borderId="31" xfId="0" applyNumberFormat="1" applyFont="1" applyBorder="1" applyAlignment="1">
      <alignment horizontal="center"/>
    </xf>
    <xf numFmtId="3" fontId="2" fillId="0" borderId="34" xfId="0" applyNumberFormat="1" applyFont="1" applyBorder="1" applyAlignment="1">
      <alignment horizontal="center"/>
    </xf>
    <xf numFmtId="164" fontId="2" fillId="5" borderId="36" xfId="0" applyNumberFormat="1" applyFont="1" applyFill="1" applyBorder="1" applyAlignment="1">
      <alignment horizont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1" fillId="3" borderId="38" xfId="0" applyFont="1" applyFill="1" applyBorder="1" applyAlignment="1">
      <alignment horizontal="center"/>
    </xf>
    <xf numFmtId="0" fontId="2" fillId="0" borderId="39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3" fontId="2" fillId="0" borderId="41" xfId="0" applyNumberFormat="1" applyFont="1" applyBorder="1" applyAlignment="1">
      <alignment horizontal="center"/>
    </xf>
    <xf numFmtId="3" fontId="2" fillId="0" borderId="42" xfId="0" applyNumberFormat="1" applyFont="1" applyBorder="1" applyAlignment="1">
      <alignment horizontal="center"/>
    </xf>
    <xf numFmtId="164" fontId="2" fillId="5" borderId="43" xfId="0" applyNumberFormat="1" applyFont="1" applyFill="1" applyBorder="1" applyAlignment="1">
      <alignment horizontal="center"/>
    </xf>
    <xf numFmtId="3" fontId="1" fillId="3" borderId="44" xfId="0" applyNumberFormat="1" applyFont="1" applyFill="1" applyBorder="1" applyAlignment="1">
      <alignment horizontal="center"/>
    </xf>
    <xf numFmtId="3" fontId="1" fillId="3" borderId="45" xfId="0" applyNumberFormat="1" applyFont="1" applyFill="1" applyBorder="1" applyAlignment="1">
      <alignment horizontal="center"/>
    </xf>
    <xf numFmtId="164" fontId="1" fillId="5" borderId="46" xfId="0" applyNumberFormat="1" applyFont="1" applyFill="1" applyBorder="1" applyAlignment="1">
      <alignment horizontal="center"/>
    </xf>
    <xf numFmtId="0" fontId="2" fillId="0" borderId="56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0" fontId="1" fillId="3" borderId="58" xfId="0" applyFont="1" applyFill="1" applyBorder="1" applyAlignment="1">
      <alignment horizontal="left"/>
    </xf>
    <xf numFmtId="0" fontId="1" fillId="3" borderId="59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164" fontId="1" fillId="5" borderId="60" xfId="0" applyNumberFormat="1" applyFont="1" applyFill="1" applyBorder="1" applyAlignment="1">
      <alignment horizontal="center"/>
    </xf>
    <xf numFmtId="0" fontId="1" fillId="3" borderId="60" xfId="0" applyFont="1" applyFill="1" applyBorder="1" applyAlignment="1">
      <alignment horizontal="center"/>
    </xf>
    <xf numFmtId="164" fontId="1" fillId="5" borderId="61" xfId="0" applyNumberFormat="1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3" fontId="1" fillId="3" borderId="59" xfId="0" applyNumberFormat="1" applyFont="1" applyFill="1" applyBorder="1" applyAlignment="1">
      <alignment horizontal="center"/>
    </xf>
    <xf numFmtId="0" fontId="1" fillId="3" borderId="58" xfId="0" applyFont="1" applyFill="1" applyBorder="1" applyAlignment="1">
      <alignment horizontal="center"/>
    </xf>
    <xf numFmtId="3" fontId="1" fillId="3" borderId="58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7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1" fillId="4" borderId="48" xfId="0" applyFont="1" applyFill="1" applyBorder="1" applyAlignment="1">
      <alignment horizontal="center"/>
    </xf>
    <xf numFmtId="0" fontId="1" fillId="4" borderId="49" xfId="0" applyFont="1" applyFill="1" applyBorder="1" applyAlignment="1">
      <alignment horizontal="center"/>
    </xf>
    <xf numFmtId="0" fontId="1" fillId="4" borderId="50" xfId="0" applyFont="1" applyFill="1" applyBorder="1" applyAlignment="1">
      <alignment horizontal="center"/>
    </xf>
    <xf numFmtId="0" fontId="1" fillId="3" borderId="51" xfId="0" applyFont="1" applyFill="1" applyBorder="1" applyAlignment="1">
      <alignment horizontal="left"/>
    </xf>
    <xf numFmtId="0" fontId="1" fillId="3" borderId="54" xfId="0" applyFont="1" applyFill="1" applyBorder="1" applyAlignment="1">
      <alignment horizontal="left"/>
    </xf>
    <xf numFmtId="0" fontId="1" fillId="3" borderId="55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5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 vertical="top" wrapText="1" readingOrder="1"/>
    </xf>
    <xf numFmtId="0" fontId="1" fillId="4" borderId="53" xfId="0" applyFont="1" applyFill="1" applyBorder="1" applyAlignment="1">
      <alignment horizontal="center"/>
    </xf>
  </cellXfs>
  <cellStyles count="16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3</xdr:row>
      <xdr:rowOff>82550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90500"/>
          <a:ext cx="0" cy="558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76200</xdr:colOff>
      <xdr:row>0</xdr:row>
      <xdr:rowOff>50800</xdr:rowOff>
    </xdr:from>
    <xdr:to>
      <xdr:col>2</xdr:col>
      <xdr:colOff>3175</xdr:colOff>
      <xdr:row>2</xdr:row>
      <xdr:rowOff>107950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0800"/>
          <a:ext cx="11049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A40"/>
  <sheetViews>
    <sheetView showGridLines="0" tabSelected="1" workbookViewId="0">
      <selection activeCell="L8" sqref="L8"/>
    </sheetView>
  </sheetViews>
  <sheetFormatPr defaultColWidth="5.42578125" defaultRowHeight="15.75" x14ac:dyDescent="0.25"/>
  <cols>
    <col min="1" max="1" width="1.85546875" style="1" customWidth="1"/>
    <col min="2" max="2" width="15" style="2" customWidth="1"/>
    <col min="3" max="44" width="5.85546875" style="1" customWidth="1"/>
    <col min="45" max="50" width="7" style="1" customWidth="1"/>
    <col min="51" max="53" width="6.140625" style="1" customWidth="1"/>
    <col min="54" max="16384" width="5.42578125" style="1"/>
  </cols>
  <sheetData>
    <row r="1" spans="2:53" ht="21.95" customHeight="1" x14ac:dyDescent="0.25"/>
    <row r="2" spans="2:53" ht="21" customHeight="1" x14ac:dyDescent="0.25">
      <c r="C2" s="91" t="s">
        <v>47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</row>
    <row r="3" spans="2:53" ht="16.5" thickBot="1" x14ac:dyDescent="0.3"/>
    <row r="4" spans="2:53" ht="17.25" thickTop="1" thickBot="1" x14ac:dyDescent="0.3">
      <c r="B4" s="74" t="s">
        <v>8</v>
      </c>
      <c r="C4" s="85" t="s">
        <v>0</v>
      </c>
      <c r="D4" s="72"/>
      <c r="E4" s="72"/>
      <c r="F4" s="72"/>
      <c r="G4" s="72"/>
      <c r="H4" s="72"/>
      <c r="I4" s="85" t="s">
        <v>1</v>
      </c>
      <c r="J4" s="72"/>
      <c r="K4" s="72"/>
      <c r="L4" s="72"/>
      <c r="M4" s="72"/>
      <c r="N4" s="72"/>
      <c r="O4" s="85" t="s">
        <v>2</v>
      </c>
      <c r="P4" s="72"/>
      <c r="Q4" s="72"/>
      <c r="R4" s="72"/>
      <c r="S4" s="72"/>
      <c r="T4" s="92"/>
      <c r="U4" s="72" t="s">
        <v>3</v>
      </c>
      <c r="V4" s="72"/>
      <c r="W4" s="72"/>
      <c r="X4" s="72"/>
      <c r="Y4" s="72"/>
      <c r="Z4" s="72"/>
      <c r="AA4" s="85" t="s">
        <v>4</v>
      </c>
      <c r="AB4" s="72"/>
      <c r="AC4" s="72"/>
      <c r="AD4" s="72"/>
      <c r="AE4" s="72"/>
      <c r="AF4" s="92"/>
      <c r="AG4" s="72" t="s">
        <v>5</v>
      </c>
      <c r="AH4" s="72"/>
      <c r="AI4" s="72"/>
      <c r="AJ4" s="72"/>
      <c r="AK4" s="72"/>
      <c r="AL4" s="73"/>
      <c r="AM4" s="72" t="s">
        <v>6</v>
      </c>
      <c r="AN4" s="72"/>
      <c r="AO4" s="72"/>
      <c r="AP4" s="72"/>
      <c r="AQ4" s="72"/>
      <c r="AR4" s="72"/>
      <c r="AS4" s="71" t="s">
        <v>7</v>
      </c>
      <c r="AT4" s="72"/>
      <c r="AU4" s="72"/>
      <c r="AV4" s="72"/>
      <c r="AW4" s="72"/>
      <c r="AX4" s="72"/>
      <c r="AY4" s="72"/>
      <c r="AZ4" s="72"/>
      <c r="BA4" s="73"/>
    </row>
    <row r="5" spans="2:53" ht="16.5" thickBot="1" x14ac:dyDescent="0.3">
      <c r="B5" s="75"/>
      <c r="C5" s="84" t="s">
        <v>9</v>
      </c>
      <c r="D5" s="77"/>
      <c r="E5" s="77"/>
      <c r="F5" s="84" t="s">
        <v>10</v>
      </c>
      <c r="G5" s="77"/>
      <c r="H5" s="77"/>
      <c r="I5" s="84" t="s">
        <v>9</v>
      </c>
      <c r="J5" s="77"/>
      <c r="K5" s="77"/>
      <c r="L5" s="84" t="s">
        <v>10</v>
      </c>
      <c r="M5" s="77"/>
      <c r="N5" s="77"/>
      <c r="O5" s="84" t="s">
        <v>9</v>
      </c>
      <c r="P5" s="77"/>
      <c r="Q5" s="77"/>
      <c r="R5" s="84" t="s">
        <v>10</v>
      </c>
      <c r="S5" s="77"/>
      <c r="T5" s="79"/>
      <c r="U5" s="77" t="s">
        <v>9</v>
      </c>
      <c r="V5" s="77"/>
      <c r="W5" s="77"/>
      <c r="X5" s="84" t="s">
        <v>10</v>
      </c>
      <c r="Y5" s="77"/>
      <c r="Z5" s="77"/>
      <c r="AA5" s="84" t="s">
        <v>9</v>
      </c>
      <c r="AB5" s="77"/>
      <c r="AC5" s="77"/>
      <c r="AD5" s="84" t="s">
        <v>10</v>
      </c>
      <c r="AE5" s="77"/>
      <c r="AF5" s="79"/>
      <c r="AG5" s="81" t="s">
        <v>9</v>
      </c>
      <c r="AH5" s="82"/>
      <c r="AI5" s="83"/>
      <c r="AJ5" s="77" t="s">
        <v>10</v>
      </c>
      <c r="AK5" s="77"/>
      <c r="AL5" s="80"/>
      <c r="AM5" s="78" t="s">
        <v>9</v>
      </c>
      <c r="AN5" s="77"/>
      <c r="AO5" s="79"/>
      <c r="AP5" s="77" t="s">
        <v>10</v>
      </c>
      <c r="AQ5" s="77"/>
      <c r="AR5" s="77"/>
      <c r="AS5" s="89" t="s">
        <v>11</v>
      </c>
      <c r="AT5" s="87"/>
      <c r="AU5" s="90"/>
      <c r="AV5" s="86" t="s">
        <v>12</v>
      </c>
      <c r="AW5" s="87"/>
      <c r="AX5" s="88"/>
      <c r="AY5" s="69" t="s">
        <v>7</v>
      </c>
      <c r="AZ5" s="69"/>
      <c r="BA5" s="70"/>
    </row>
    <row r="6" spans="2:53" ht="16.5" thickBot="1" x14ac:dyDescent="0.3">
      <c r="B6" s="76"/>
      <c r="C6" s="3" t="s">
        <v>14</v>
      </c>
      <c r="D6" s="4" t="s">
        <v>13</v>
      </c>
      <c r="E6" s="14" t="s">
        <v>44</v>
      </c>
      <c r="F6" s="3" t="s">
        <v>14</v>
      </c>
      <c r="G6" s="37" t="s">
        <v>13</v>
      </c>
      <c r="H6" s="13" t="s">
        <v>44</v>
      </c>
      <c r="I6" s="5" t="s">
        <v>14</v>
      </c>
      <c r="J6" s="4" t="s">
        <v>13</v>
      </c>
      <c r="K6" s="14" t="s">
        <v>44</v>
      </c>
      <c r="L6" s="3" t="s">
        <v>14</v>
      </c>
      <c r="M6" s="4" t="s">
        <v>13</v>
      </c>
      <c r="N6" s="18" t="s">
        <v>44</v>
      </c>
      <c r="O6" s="3" t="s">
        <v>14</v>
      </c>
      <c r="P6" s="4" t="s">
        <v>13</v>
      </c>
      <c r="Q6" s="14" t="s">
        <v>44</v>
      </c>
      <c r="R6" s="3" t="s">
        <v>14</v>
      </c>
      <c r="S6" s="4" t="s">
        <v>13</v>
      </c>
      <c r="T6" s="13" t="s">
        <v>44</v>
      </c>
      <c r="U6" s="5" t="s">
        <v>14</v>
      </c>
      <c r="V6" s="4" t="s">
        <v>13</v>
      </c>
      <c r="W6" s="14" t="s">
        <v>44</v>
      </c>
      <c r="X6" s="3" t="s">
        <v>14</v>
      </c>
      <c r="Y6" s="4" t="s">
        <v>13</v>
      </c>
      <c r="Z6" s="18" t="s">
        <v>44</v>
      </c>
      <c r="AA6" s="3" t="s">
        <v>14</v>
      </c>
      <c r="AB6" s="4" t="s">
        <v>13</v>
      </c>
      <c r="AC6" s="14" t="s">
        <v>44</v>
      </c>
      <c r="AD6" s="3" t="s">
        <v>14</v>
      </c>
      <c r="AE6" s="4" t="s">
        <v>13</v>
      </c>
      <c r="AF6" s="19" t="s">
        <v>44</v>
      </c>
      <c r="AG6" s="5" t="s">
        <v>14</v>
      </c>
      <c r="AH6" s="4" t="s">
        <v>13</v>
      </c>
      <c r="AI6" s="20" t="s">
        <v>44</v>
      </c>
      <c r="AJ6" s="3" t="s">
        <v>14</v>
      </c>
      <c r="AK6" s="4" t="s">
        <v>13</v>
      </c>
      <c r="AL6" s="24" t="s">
        <v>44</v>
      </c>
      <c r="AM6" s="23" t="s">
        <v>14</v>
      </c>
      <c r="AN6" s="4" t="s">
        <v>13</v>
      </c>
      <c r="AO6" s="19" t="s">
        <v>44</v>
      </c>
      <c r="AP6" s="5" t="s">
        <v>14</v>
      </c>
      <c r="AQ6" s="4" t="s">
        <v>13</v>
      </c>
      <c r="AR6" s="14" t="s">
        <v>44</v>
      </c>
      <c r="AS6" s="23" t="s">
        <v>14</v>
      </c>
      <c r="AT6" s="4" t="s">
        <v>13</v>
      </c>
      <c r="AU6" s="18" t="s">
        <v>44</v>
      </c>
      <c r="AV6" s="3" t="s">
        <v>14</v>
      </c>
      <c r="AW6" s="4" t="s">
        <v>13</v>
      </c>
      <c r="AX6" s="13" t="s">
        <v>44</v>
      </c>
      <c r="AY6" s="5" t="s">
        <v>14</v>
      </c>
      <c r="AZ6" s="4" t="s">
        <v>13</v>
      </c>
      <c r="BA6" s="24" t="s">
        <v>44</v>
      </c>
    </row>
    <row r="7" spans="2:53" x14ac:dyDescent="0.25">
      <c r="B7" s="47" t="s">
        <v>15</v>
      </c>
      <c r="C7" s="32">
        <v>1</v>
      </c>
      <c r="D7" s="33">
        <v>2</v>
      </c>
      <c r="E7" s="10">
        <f>D7/(D7+C7)*100</f>
        <v>66.666666666666657</v>
      </c>
      <c r="F7" s="63"/>
      <c r="G7" s="64"/>
      <c r="H7" s="15"/>
      <c r="I7" s="36">
        <v>5</v>
      </c>
      <c r="J7" s="33">
        <v>16</v>
      </c>
      <c r="K7" s="10">
        <f t="shared" ref="K7:K36" si="0">J7/(J7+I7)*100</f>
        <v>76.19047619047619</v>
      </c>
      <c r="L7" s="63">
        <v>0</v>
      </c>
      <c r="M7" s="64">
        <v>1</v>
      </c>
      <c r="N7" s="28">
        <f t="shared" ref="N7:N8" si="1">M7/(M7+L7)*100</f>
        <v>100</v>
      </c>
      <c r="O7" s="65">
        <v>20</v>
      </c>
      <c r="P7" s="63">
        <v>8</v>
      </c>
      <c r="Q7" s="22">
        <f t="shared" ref="Q7:Q20" si="2">P7/(P7+O7)*100</f>
        <v>28.571428571428569</v>
      </c>
      <c r="R7" s="63"/>
      <c r="S7" s="64"/>
      <c r="T7" s="22"/>
      <c r="U7" s="65">
        <v>36</v>
      </c>
      <c r="V7" s="63">
        <v>17</v>
      </c>
      <c r="W7" s="22">
        <f t="shared" ref="W7:W20" si="3">V7/(V7+U7)*100</f>
        <v>32.075471698113205</v>
      </c>
      <c r="X7" s="59">
        <v>2</v>
      </c>
      <c r="Y7" s="60">
        <v>0</v>
      </c>
      <c r="Z7" s="28">
        <f t="shared" ref="Z7:Z8" si="4">Y7/(Y7+X7)*100</f>
        <v>0</v>
      </c>
      <c r="AA7" s="65">
        <v>26</v>
      </c>
      <c r="AB7" s="63">
        <v>9</v>
      </c>
      <c r="AC7" s="22">
        <f t="shared" ref="AC7:AC12" si="5">AB7/(AB7+AA7)*100</f>
        <v>25.714285714285712</v>
      </c>
      <c r="AD7" s="63">
        <v>2</v>
      </c>
      <c r="AE7" s="64">
        <v>0</v>
      </c>
      <c r="AF7" s="22">
        <f t="shared" ref="AF7:AF8" si="6">AE7/(AE7+AD7)*100</f>
        <v>0</v>
      </c>
      <c r="AG7" s="65">
        <v>5</v>
      </c>
      <c r="AH7" s="63">
        <v>0</v>
      </c>
      <c r="AI7" s="22">
        <f t="shared" ref="AI7:AI8" si="7">AH7/(AH7+AG7)*100</f>
        <v>0</v>
      </c>
      <c r="AJ7" s="63"/>
      <c r="AK7" s="64"/>
      <c r="AL7" s="25"/>
      <c r="AM7" s="65">
        <v>2</v>
      </c>
      <c r="AN7" s="63">
        <v>2</v>
      </c>
      <c r="AO7" s="22">
        <f t="shared" ref="AO7" si="8">AN7/(AN7+AM7)*100</f>
        <v>50</v>
      </c>
      <c r="AP7" s="63"/>
      <c r="AQ7" s="64"/>
      <c r="AR7" s="11"/>
      <c r="AS7" s="29">
        <f t="shared" ref="AS7:AS36" si="9">C7+I7+O7+U7+AA7+AG7+AM7</f>
        <v>95</v>
      </c>
      <c r="AT7" s="7">
        <f t="shared" ref="AT7:AT36" si="10">D7+J7+P7+V7+AB7+AH7+AN7</f>
        <v>54</v>
      </c>
      <c r="AU7" s="28">
        <f t="shared" ref="AU7:AU37" si="11">AT7/(AT7+AS7)*100</f>
        <v>36.241610738255034</v>
      </c>
      <c r="AV7" s="6">
        <f t="shared" ref="AV7:AV36" si="12">AP7+AJ7+AD7+X7+R7+L7+F7</f>
        <v>4</v>
      </c>
      <c r="AW7" s="7">
        <f t="shared" ref="AW7:AW36" si="13">AQ7+AK7+AE7+Y7+S7+M7+G7</f>
        <v>1</v>
      </c>
      <c r="AX7" s="22">
        <f t="shared" ref="AX7:AX35" si="14">AW7/(AW7+AV7)*100</f>
        <v>20</v>
      </c>
      <c r="AY7" s="40">
        <f t="shared" ref="AY7:AY19" si="15">AS7+AV7</f>
        <v>99</v>
      </c>
      <c r="AZ7" s="7">
        <f t="shared" ref="AZ7:AZ19" si="16">AT7+AW7</f>
        <v>55</v>
      </c>
      <c r="BA7" s="25">
        <f t="shared" ref="BA7:BA31" si="17">AZ7/(AZ7+AY7)*100</f>
        <v>35.714285714285715</v>
      </c>
    </row>
    <row r="8" spans="2:53" x14ac:dyDescent="0.25">
      <c r="B8" s="47" t="s">
        <v>16</v>
      </c>
      <c r="C8" s="32"/>
      <c r="D8" s="33"/>
      <c r="E8" s="11"/>
      <c r="F8" s="63"/>
      <c r="G8" s="64"/>
      <c r="H8" s="15"/>
      <c r="I8" s="36">
        <v>2</v>
      </c>
      <c r="J8" s="33">
        <v>2</v>
      </c>
      <c r="K8" s="10">
        <f t="shared" si="0"/>
        <v>50</v>
      </c>
      <c r="L8" s="63">
        <v>0</v>
      </c>
      <c r="M8" s="64">
        <v>2</v>
      </c>
      <c r="N8" s="28">
        <f t="shared" si="1"/>
        <v>100</v>
      </c>
      <c r="O8" s="65">
        <v>4</v>
      </c>
      <c r="P8" s="63">
        <v>4</v>
      </c>
      <c r="Q8" s="22">
        <f t="shared" si="2"/>
        <v>50</v>
      </c>
      <c r="R8" s="63">
        <v>1</v>
      </c>
      <c r="S8" s="64">
        <v>4</v>
      </c>
      <c r="T8" s="22">
        <f t="shared" ref="T8" si="18">S8/(S8+R8)*100</f>
        <v>80</v>
      </c>
      <c r="U8" s="65">
        <v>0</v>
      </c>
      <c r="V8" s="63">
        <v>2</v>
      </c>
      <c r="W8" s="22">
        <f t="shared" si="3"/>
        <v>100</v>
      </c>
      <c r="X8" s="59">
        <v>2</v>
      </c>
      <c r="Y8" s="60">
        <v>0</v>
      </c>
      <c r="Z8" s="28">
        <f t="shared" si="4"/>
        <v>0</v>
      </c>
      <c r="AA8" s="65">
        <v>3</v>
      </c>
      <c r="AB8" s="63">
        <v>3</v>
      </c>
      <c r="AC8" s="22">
        <f t="shared" si="5"/>
        <v>50</v>
      </c>
      <c r="AD8" s="63">
        <v>2</v>
      </c>
      <c r="AE8" s="64">
        <v>0</v>
      </c>
      <c r="AF8" s="22">
        <f t="shared" si="6"/>
        <v>0</v>
      </c>
      <c r="AG8" s="65">
        <v>1</v>
      </c>
      <c r="AH8" s="63">
        <v>0</v>
      </c>
      <c r="AI8" s="22">
        <f t="shared" si="7"/>
        <v>0</v>
      </c>
      <c r="AJ8" s="63"/>
      <c r="AK8" s="64"/>
      <c r="AL8" s="26"/>
      <c r="AM8" s="65"/>
      <c r="AN8" s="63"/>
      <c r="AO8" s="21"/>
      <c r="AP8" s="63"/>
      <c r="AQ8" s="64"/>
      <c r="AR8" s="11"/>
      <c r="AS8" s="29">
        <f t="shared" si="9"/>
        <v>10</v>
      </c>
      <c r="AT8" s="7">
        <f t="shared" si="10"/>
        <v>11</v>
      </c>
      <c r="AU8" s="28">
        <f t="shared" si="11"/>
        <v>52.380952380952387</v>
      </c>
      <c r="AV8" s="6">
        <f t="shared" si="12"/>
        <v>5</v>
      </c>
      <c r="AW8" s="7">
        <f t="shared" si="13"/>
        <v>6</v>
      </c>
      <c r="AX8" s="22">
        <f t="shared" si="14"/>
        <v>54.54545454545454</v>
      </c>
      <c r="AY8" s="40">
        <f t="shared" si="15"/>
        <v>15</v>
      </c>
      <c r="AZ8" s="7">
        <f t="shared" si="16"/>
        <v>17</v>
      </c>
      <c r="BA8" s="25">
        <f t="shared" si="17"/>
        <v>53.125</v>
      </c>
    </row>
    <row r="9" spans="2:53" x14ac:dyDescent="0.25">
      <c r="B9" s="47" t="s">
        <v>17</v>
      </c>
      <c r="C9" s="32"/>
      <c r="D9" s="33"/>
      <c r="E9" s="11"/>
      <c r="F9" s="63"/>
      <c r="G9" s="64"/>
      <c r="H9" s="15"/>
      <c r="I9" s="36">
        <v>1</v>
      </c>
      <c r="J9" s="33">
        <v>0</v>
      </c>
      <c r="K9" s="10">
        <f t="shared" si="0"/>
        <v>0</v>
      </c>
      <c r="L9" s="63"/>
      <c r="M9" s="64"/>
      <c r="N9" s="16"/>
      <c r="O9" s="65"/>
      <c r="P9" s="63"/>
      <c r="Q9" s="22"/>
      <c r="R9" s="63"/>
      <c r="S9" s="64"/>
      <c r="T9" s="15"/>
      <c r="U9" s="65">
        <v>2</v>
      </c>
      <c r="V9" s="63">
        <v>1</v>
      </c>
      <c r="W9" s="22">
        <f t="shared" si="3"/>
        <v>33.333333333333329</v>
      </c>
      <c r="X9" s="59"/>
      <c r="Y9" s="60"/>
      <c r="Z9" s="16"/>
      <c r="AA9" s="65"/>
      <c r="AB9" s="63"/>
      <c r="AC9" s="22"/>
      <c r="AD9" s="63"/>
      <c r="AE9" s="64"/>
      <c r="AF9" s="21"/>
      <c r="AG9" s="65">
        <v>0</v>
      </c>
      <c r="AH9" s="63">
        <v>1</v>
      </c>
      <c r="AI9" s="22">
        <f t="shared" ref="AI9:AI12" si="19">AH9/(AH9+AG9)*100</f>
        <v>100</v>
      </c>
      <c r="AJ9" s="63"/>
      <c r="AK9" s="64"/>
      <c r="AL9" s="26"/>
      <c r="AM9" s="65"/>
      <c r="AN9" s="63"/>
      <c r="AO9" s="21"/>
      <c r="AP9" s="63"/>
      <c r="AQ9" s="64"/>
      <c r="AR9" s="11"/>
      <c r="AS9" s="29">
        <f t="shared" si="9"/>
        <v>3</v>
      </c>
      <c r="AT9" s="7">
        <f t="shared" si="10"/>
        <v>2</v>
      </c>
      <c r="AU9" s="28">
        <f t="shared" si="11"/>
        <v>40</v>
      </c>
      <c r="AV9" s="6">
        <f t="shared" si="12"/>
        <v>0</v>
      </c>
      <c r="AW9" s="7">
        <f t="shared" si="13"/>
        <v>0</v>
      </c>
      <c r="AX9" s="22">
        <v>0</v>
      </c>
      <c r="AY9" s="40">
        <f t="shared" si="15"/>
        <v>3</v>
      </c>
      <c r="AZ9" s="7">
        <f t="shared" si="16"/>
        <v>2</v>
      </c>
      <c r="BA9" s="25">
        <f t="shared" si="17"/>
        <v>40</v>
      </c>
    </row>
    <row r="10" spans="2:53" x14ac:dyDescent="0.25">
      <c r="B10" s="47" t="s">
        <v>18</v>
      </c>
      <c r="C10" s="32">
        <v>1</v>
      </c>
      <c r="D10" s="33">
        <v>1</v>
      </c>
      <c r="E10" s="10">
        <f>D10/(D10+C10)*100</f>
        <v>50</v>
      </c>
      <c r="F10" s="63"/>
      <c r="G10" s="64"/>
      <c r="H10" s="15"/>
      <c r="I10" s="36">
        <v>1</v>
      </c>
      <c r="J10" s="33">
        <v>4</v>
      </c>
      <c r="K10" s="10">
        <f t="shared" si="0"/>
        <v>80</v>
      </c>
      <c r="L10" s="63"/>
      <c r="M10" s="64"/>
      <c r="N10" s="28"/>
      <c r="O10" s="65">
        <v>3</v>
      </c>
      <c r="P10" s="63">
        <v>7</v>
      </c>
      <c r="Q10" s="22">
        <f t="shared" si="2"/>
        <v>70</v>
      </c>
      <c r="R10" s="63">
        <v>1</v>
      </c>
      <c r="S10" s="64">
        <v>1</v>
      </c>
      <c r="T10" s="22">
        <f t="shared" ref="T10:T11" si="20">S10/(S10+R10)*100</f>
        <v>50</v>
      </c>
      <c r="U10" s="65">
        <v>3</v>
      </c>
      <c r="V10" s="63">
        <v>9</v>
      </c>
      <c r="W10" s="22">
        <f t="shared" si="3"/>
        <v>75</v>
      </c>
      <c r="X10" s="59">
        <v>2</v>
      </c>
      <c r="Y10" s="60">
        <v>0</v>
      </c>
      <c r="Z10" s="28">
        <f t="shared" ref="Z10:Z11" si="21">Y10/(Y10+X10)*100</f>
        <v>0</v>
      </c>
      <c r="AA10" s="65">
        <v>4</v>
      </c>
      <c r="AB10" s="63">
        <v>1</v>
      </c>
      <c r="AC10" s="22">
        <f t="shared" si="5"/>
        <v>20</v>
      </c>
      <c r="AD10" s="63"/>
      <c r="AE10" s="64"/>
      <c r="AF10" s="22"/>
      <c r="AG10" s="65">
        <v>1</v>
      </c>
      <c r="AH10" s="63">
        <v>0</v>
      </c>
      <c r="AI10" s="22">
        <f t="shared" si="19"/>
        <v>0</v>
      </c>
      <c r="AJ10" s="63"/>
      <c r="AK10" s="64"/>
      <c r="AL10" s="26"/>
      <c r="AM10" s="65"/>
      <c r="AN10" s="63"/>
      <c r="AO10" s="22"/>
      <c r="AP10" s="63"/>
      <c r="AQ10" s="64"/>
      <c r="AR10" s="11"/>
      <c r="AS10" s="29">
        <f t="shared" si="9"/>
        <v>13</v>
      </c>
      <c r="AT10" s="7">
        <f t="shared" si="10"/>
        <v>22</v>
      </c>
      <c r="AU10" s="28">
        <f t="shared" si="11"/>
        <v>62.857142857142854</v>
      </c>
      <c r="AV10" s="6">
        <f t="shared" si="12"/>
        <v>3</v>
      </c>
      <c r="AW10" s="7">
        <f t="shared" si="13"/>
        <v>1</v>
      </c>
      <c r="AX10" s="22">
        <f t="shared" si="14"/>
        <v>25</v>
      </c>
      <c r="AY10" s="40">
        <f t="shared" si="15"/>
        <v>16</v>
      </c>
      <c r="AZ10" s="7">
        <f t="shared" si="16"/>
        <v>23</v>
      </c>
      <c r="BA10" s="25">
        <f t="shared" si="17"/>
        <v>58.974358974358978</v>
      </c>
    </row>
    <row r="11" spans="2:53" x14ac:dyDescent="0.25">
      <c r="B11" s="47" t="s">
        <v>19</v>
      </c>
      <c r="C11" s="32"/>
      <c r="D11" s="33"/>
      <c r="E11" s="11"/>
      <c r="F11" s="63">
        <v>0</v>
      </c>
      <c r="G11" s="64">
        <v>1</v>
      </c>
      <c r="H11" s="22">
        <f>G11/(G11+F11)*100</f>
        <v>100</v>
      </c>
      <c r="I11" s="36">
        <v>1</v>
      </c>
      <c r="J11" s="33">
        <v>7</v>
      </c>
      <c r="K11" s="10">
        <f t="shared" si="0"/>
        <v>87.5</v>
      </c>
      <c r="L11" s="63">
        <v>0</v>
      </c>
      <c r="M11" s="64">
        <v>2</v>
      </c>
      <c r="N11" s="28">
        <f t="shared" ref="N11" si="22">M11/(M11+L11)*100</f>
        <v>100</v>
      </c>
      <c r="O11" s="65">
        <v>5</v>
      </c>
      <c r="P11" s="63">
        <v>6</v>
      </c>
      <c r="Q11" s="22">
        <f t="shared" si="2"/>
        <v>54.54545454545454</v>
      </c>
      <c r="R11" s="63">
        <v>11</v>
      </c>
      <c r="S11" s="64">
        <v>17</v>
      </c>
      <c r="T11" s="22">
        <f t="shared" si="20"/>
        <v>60.714285714285708</v>
      </c>
      <c r="U11" s="65">
        <v>9</v>
      </c>
      <c r="V11" s="63">
        <v>12</v>
      </c>
      <c r="W11" s="22">
        <f t="shared" si="3"/>
        <v>57.142857142857139</v>
      </c>
      <c r="X11" s="59">
        <v>12</v>
      </c>
      <c r="Y11" s="60">
        <v>21</v>
      </c>
      <c r="Z11" s="28">
        <f t="shared" si="21"/>
        <v>63.636363636363633</v>
      </c>
      <c r="AA11" s="65">
        <v>7</v>
      </c>
      <c r="AB11" s="63">
        <v>9</v>
      </c>
      <c r="AC11" s="22">
        <f t="shared" si="5"/>
        <v>56.25</v>
      </c>
      <c r="AD11" s="63">
        <v>16</v>
      </c>
      <c r="AE11" s="64">
        <v>2</v>
      </c>
      <c r="AF11" s="22">
        <f t="shared" ref="AF11" si="23">AE11/(AE11+AD11)*100</f>
        <v>11.111111111111111</v>
      </c>
      <c r="AG11" s="65">
        <v>5</v>
      </c>
      <c r="AH11" s="63">
        <v>2</v>
      </c>
      <c r="AI11" s="22">
        <f t="shared" si="19"/>
        <v>28.571428571428569</v>
      </c>
      <c r="AJ11" s="63">
        <v>4</v>
      </c>
      <c r="AK11" s="64">
        <v>3</v>
      </c>
      <c r="AL11" s="25">
        <f t="shared" ref="AL11" si="24">AK11/(AK11+AJ11)*100</f>
        <v>42.857142857142854</v>
      </c>
      <c r="AM11" s="65">
        <v>6</v>
      </c>
      <c r="AN11" s="63">
        <v>2</v>
      </c>
      <c r="AO11" s="22">
        <f t="shared" ref="AO11:AO12" si="25">AN11/(AN11+AM11)*100</f>
        <v>25</v>
      </c>
      <c r="AP11" s="63"/>
      <c r="AQ11" s="64"/>
      <c r="AR11" s="11"/>
      <c r="AS11" s="29">
        <f t="shared" si="9"/>
        <v>33</v>
      </c>
      <c r="AT11" s="7">
        <f t="shared" si="10"/>
        <v>38</v>
      </c>
      <c r="AU11" s="28">
        <f t="shared" si="11"/>
        <v>53.521126760563376</v>
      </c>
      <c r="AV11" s="6">
        <f t="shared" si="12"/>
        <v>43</v>
      </c>
      <c r="AW11" s="7">
        <f t="shared" si="13"/>
        <v>46</v>
      </c>
      <c r="AX11" s="22">
        <f t="shared" si="14"/>
        <v>51.68539325842697</v>
      </c>
      <c r="AY11" s="40">
        <f t="shared" si="15"/>
        <v>76</v>
      </c>
      <c r="AZ11" s="7">
        <f t="shared" si="16"/>
        <v>84</v>
      </c>
      <c r="BA11" s="25">
        <f t="shared" si="17"/>
        <v>52.5</v>
      </c>
    </row>
    <row r="12" spans="2:53" x14ac:dyDescent="0.25">
      <c r="B12" s="47" t="s">
        <v>20</v>
      </c>
      <c r="C12" s="32"/>
      <c r="D12" s="33"/>
      <c r="E12" s="11"/>
      <c r="F12" s="63"/>
      <c r="G12" s="64"/>
      <c r="H12" s="15"/>
      <c r="I12" s="36">
        <v>1</v>
      </c>
      <c r="J12" s="33">
        <v>3</v>
      </c>
      <c r="K12" s="10">
        <f t="shared" si="0"/>
        <v>75</v>
      </c>
      <c r="L12" s="63"/>
      <c r="M12" s="64"/>
      <c r="N12" s="16"/>
      <c r="O12" s="65">
        <v>1</v>
      </c>
      <c r="P12" s="63">
        <v>4</v>
      </c>
      <c r="Q12" s="22">
        <f t="shared" si="2"/>
        <v>80</v>
      </c>
      <c r="R12" s="63"/>
      <c r="S12" s="64"/>
      <c r="T12" s="22"/>
      <c r="U12" s="65">
        <v>5</v>
      </c>
      <c r="V12" s="63">
        <v>1</v>
      </c>
      <c r="W12" s="22">
        <f t="shared" si="3"/>
        <v>16.666666666666664</v>
      </c>
      <c r="X12" s="59"/>
      <c r="Y12" s="60"/>
      <c r="Z12" s="16"/>
      <c r="AA12" s="65">
        <v>6</v>
      </c>
      <c r="AB12" s="63">
        <v>3</v>
      </c>
      <c r="AC12" s="22">
        <f t="shared" si="5"/>
        <v>33.333333333333329</v>
      </c>
      <c r="AD12" s="63"/>
      <c r="AE12" s="64"/>
      <c r="AF12" s="21"/>
      <c r="AG12" s="65">
        <v>5</v>
      </c>
      <c r="AH12" s="63">
        <v>2</v>
      </c>
      <c r="AI12" s="22">
        <f t="shared" si="19"/>
        <v>28.571428571428569</v>
      </c>
      <c r="AJ12" s="63"/>
      <c r="AK12" s="64"/>
      <c r="AL12" s="26"/>
      <c r="AM12" s="65">
        <v>3</v>
      </c>
      <c r="AN12" s="63">
        <v>0</v>
      </c>
      <c r="AO12" s="22">
        <f t="shared" si="25"/>
        <v>0</v>
      </c>
      <c r="AP12" s="63"/>
      <c r="AQ12" s="64"/>
      <c r="AR12" s="11"/>
      <c r="AS12" s="29">
        <f t="shared" si="9"/>
        <v>21</v>
      </c>
      <c r="AT12" s="7">
        <f t="shared" si="10"/>
        <v>13</v>
      </c>
      <c r="AU12" s="28">
        <f t="shared" si="11"/>
        <v>38.235294117647058</v>
      </c>
      <c r="AV12" s="6">
        <f t="shared" si="12"/>
        <v>0</v>
      </c>
      <c r="AW12" s="7">
        <f t="shared" si="13"/>
        <v>0</v>
      </c>
      <c r="AX12" s="22">
        <v>0</v>
      </c>
      <c r="AY12" s="40">
        <f t="shared" si="15"/>
        <v>21</v>
      </c>
      <c r="AZ12" s="7">
        <f t="shared" si="16"/>
        <v>13</v>
      </c>
      <c r="BA12" s="25">
        <f t="shared" si="17"/>
        <v>38.235294117647058</v>
      </c>
    </row>
    <row r="13" spans="2:53" x14ac:dyDescent="0.25">
      <c r="B13" s="47" t="s">
        <v>21</v>
      </c>
      <c r="C13" s="32"/>
      <c r="D13" s="33"/>
      <c r="E13" s="11"/>
      <c r="F13" s="63"/>
      <c r="G13" s="64"/>
      <c r="H13" s="15"/>
      <c r="I13" s="36"/>
      <c r="J13" s="33"/>
      <c r="K13" s="10"/>
      <c r="L13" s="63"/>
      <c r="M13" s="64"/>
      <c r="N13" s="16"/>
      <c r="O13" s="65"/>
      <c r="P13" s="63"/>
      <c r="Q13" s="22"/>
      <c r="R13" s="63"/>
      <c r="S13" s="64"/>
      <c r="T13" s="15"/>
      <c r="U13" s="65">
        <v>2</v>
      </c>
      <c r="V13" s="63">
        <v>2</v>
      </c>
      <c r="W13" s="22">
        <f t="shared" si="3"/>
        <v>50</v>
      </c>
      <c r="X13" s="59"/>
      <c r="Y13" s="60"/>
      <c r="Z13" s="16"/>
      <c r="AA13" s="65"/>
      <c r="AB13" s="63"/>
      <c r="AC13" s="22"/>
      <c r="AD13" s="63"/>
      <c r="AE13" s="64"/>
      <c r="AF13" s="21"/>
      <c r="AG13" s="65">
        <v>1</v>
      </c>
      <c r="AH13" s="63">
        <v>0</v>
      </c>
      <c r="AI13" s="22">
        <f t="shared" ref="AI13:AI20" si="26">AH13/(AH13+AG13)*100</f>
        <v>0</v>
      </c>
      <c r="AJ13" s="63"/>
      <c r="AK13" s="64"/>
      <c r="AL13" s="26"/>
      <c r="AM13" s="65"/>
      <c r="AN13" s="63"/>
      <c r="AO13" s="21"/>
      <c r="AP13" s="63"/>
      <c r="AQ13" s="64"/>
      <c r="AR13" s="11"/>
      <c r="AS13" s="29">
        <f t="shared" si="9"/>
        <v>3</v>
      </c>
      <c r="AT13" s="7">
        <f t="shared" si="10"/>
        <v>2</v>
      </c>
      <c r="AU13" s="28">
        <f t="shared" si="11"/>
        <v>40</v>
      </c>
      <c r="AV13" s="6">
        <f t="shared" si="12"/>
        <v>0</v>
      </c>
      <c r="AW13" s="7">
        <f t="shared" si="13"/>
        <v>0</v>
      </c>
      <c r="AX13" s="22">
        <v>0</v>
      </c>
      <c r="AY13" s="40">
        <f t="shared" si="15"/>
        <v>3</v>
      </c>
      <c r="AZ13" s="7">
        <f t="shared" si="16"/>
        <v>2</v>
      </c>
      <c r="BA13" s="25">
        <f t="shared" si="17"/>
        <v>40</v>
      </c>
    </row>
    <row r="14" spans="2:53" x14ac:dyDescent="0.25">
      <c r="B14" s="47" t="s">
        <v>22</v>
      </c>
      <c r="C14" s="32"/>
      <c r="D14" s="33"/>
      <c r="E14" s="10"/>
      <c r="F14" s="63"/>
      <c r="G14" s="64"/>
      <c r="H14" s="15"/>
      <c r="I14" s="36">
        <v>0</v>
      </c>
      <c r="J14" s="33">
        <v>1</v>
      </c>
      <c r="K14" s="10">
        <f t="shared" si="0"/>
        <v>100</v>
      </c>
      <c r="L14" s="63"/>
      <c r="M14" s="64"/>
      <c r="N14" s="16"/>
      <c r="O14" s="65">
        <v>0</v>
      </c>
      <c r="P14" s="63">
        <v>1</v>
      </c>
      <c r="Q14" s="22">
        <f t="shared" si="2"/>
        <v>100</v>
      </c>
      <c r="R14" s="63">
        <v>1</v>
      </c>
      <c r="S14" s="64">
        <v>0</v>
      </c>
      <c r="T14" s="22">
        <f t="shared" ref="T14:T24" si="27">S14/(S14+R14)*100</f>
        <v>0</v>
      </c>
      <c r="U14" s="65">
        <v>2</v>
      </c>
      <c r="V14" s="63">
        <v>0</v>
      </c>
      <c r="W14" s="22">
        <f t="shared" si="3"/>
        <v>0</v>
      </c>
      <c r="X14" s="59"/>
      <c r="Y14" s="60"/>
      <c r="Z14" s="16"/>
      <c r="AA14" s="65"/>
      <c r="AB14" s="63"/>
      <c r="AC14" s="22"/>
      <c r="AD14" s="63"/>
      <c r="AE14" s="64"/>
      <c r="AF14" s="22"/>
      <c r="AG14" s="65">
        <v>1</v>
      </c>
      <c r="AH14" s="63">
        <v>0</v>
      </c>
      <c r="AI14" s="22">
        <f t="shared" si="26"/>
        <v>0</v>
      </c>
      <c r="AJ14" s="63"/>
      <c r="AK14" s="64"/>
      <c r="AL14" s="26"/>
      <c r="AM14" s="65">
        <v>0</v>
      </c>
      <c r="AN14" s="63">
        <v>1</v>
      </c>
      <c r="AO14" s="22">
        <f t="shared" ref="AO14" si="28">AN14/(AN14+AM14)*100</f>
        <v>100</v>
      </c>
      <c r="AP14" s="63"/>
      <c r="AQ14" s="64"/>
      <c r="AR14" s="11"/>
      <c r="AS14" s="29">
        <f t="shared" si="9"/>
        <v>3</v>
      </c>
      <c r="AT14" s="7">
        <f t="shared" si="10"/>
        <v>3</v>
      </c>
      <c r="AU14" s="28">
        <f t="shared" si="11"/>
        <v>50</v>
      </c>
      <c r="AV14" s="6">
        <f t="shared" si="12"/>
        <v>1</v>
      </c>
      <c r="AW14" s="7">
        <f t="shared" si="13"/>
        <v>0</v>
      </c>
      <c r="AX14" s="22">
        <f t="shared" si="14"/>
        <v>0</v>
      </c>
      <c r="AY14" s="40">
        <f t="shared" si="15"/>
        <v>4</v>
      </c>
      <c r="AZ14" s="7">
        <f t="shared" si="16"/>
        <v>3</v>
      </c>
      <c r="BA14" s="25">
        <f t="shared" si="17"/>
        <v>42.857142857142854</v>
      </c>
    </row>
    <row r="15" spans="2:53" x14ac:dyDescent="0.25">
      <c r="B15" s="47" t="s">
        <v>23</v>
      </c>
      <c r="C15" s="32"/>
      <c r="D15" s="33"/>
      <c r="E15" s="10"/>
      <c r="F15" s="63"/>
      <c r="G15" s="64"/>
      <c r="H15" s="15"/>
      <c r="I15" s="36">
        <v>0</v>
      </c>
      <c r="J15" s="33">
        <v>1</v>
      </c>
      <c r="K15" s="10">
        <f t="shared" si="0"/>
        <v>100</v>
      </c>
      <c r="L15" s="63">
        <v>1</v>
      </c>
      <c r="M15" s="64">
        <v>0</v>
      </c>
      <c r="N15" s="28">
        <f t="shared" ref="N15:N25" si="29">M15/(M15+L15)*100</f>
        <v>0</v>
      </c>
      <c r="O15" s="65">
        <v>1</v>
      </c>
      <c r="P15" s="63">
        <v>3</v>
      </c>
      <c r="Q15" s="22">
        <f t="shared" si="2"/>
        <v>75</v>
      </c>
      <c r="R15" s="63">
        <v>1</v>
      </c>
      <c r="S15" s="64">
        <v>1</v>
      </c>
      <c r="T15" s="22">
        <f t="shared" si="27"/>
        <v>50</v>
      </c>
      <c r="U15" s="65">
        <v>3</v>
      </c>
      <c r="V15" s="63">
        <v>1</v>
      </c>
      <c r="W15" s="22">
        <f t="shared" si="3"/>
        <v>25</v>
      </c>
      <c r="X15" s="59">
        <v>6</v>
      </c>
      <c r="Y15" s="60">
        <v>2</v>
      </c>
      <c r="Z15" s="28">
        <f t="shared" ref="Z15:Z24" si="30">Y15/(Y15+X15)*100</f>
        <v>25</v>
      </c>
      <c r="AA15" s="65">
        <v>1</v>
      </c>
      <c r="AB15" s="63">
        <v>1</v>
      </c>
      <c r="AC15" s="22">
        <f t="shared" ref="AC15:AC20" si="31">AB15/(AB15+AA15)*100</f>
        <v>50</v>
      </c>
      <c r="AD15" s="63">
        <v>2</v>
      </c>
      <c r="AE15" s="64">
        <v>0</v>
      </c>
      <c r="AF15" s="22">
        <f t="shared" ref="AF15:AF26" si="32">AE15/(AE15+AD15)*100</f>
        <v>0</v>
      </c>
      <c r="AG15" s="65">
        <v>0</v>
      </c>
      <c r="AH15" s="63">
        <v>1</v>
      </c>
      <c r="AI15" s="22">
        <f t="shared" si="26"/>
        <v>100</v>
      </c>
      <c r="AJ15" s="63">
        <v>1</v>
      </c>
      <c r="AK15" s="64">
        <v>2</v>
      </c>
      <c r="AL15" s="25">
        <f t="shared" ref="AL15:AL24" si="33">AK15/(AK15+AJ15)*100</f>
        <v>66.666666666666657</v>
      </c>
      <c r="AM15" s="65"/>
      <c r="AN15" s="63"/>
      <c r="AO15" s="21"/>
      <c r="AP15" s="63"/>
      <c r="AQ15" s="64"/>
      <c r="AR15" s="11"/>
      <c r="AS15" s="29">
        <f t="shared" si="9"/>
        <v>5</v>
      </c>
      <c r="AT15" s="7">
        <f t="shared" si="10"/>
        <v>7</v>
      </c>
      <c r="AU15" s="28">
        <f t="shared" si="11"/>
        <v>58.333333333333336</v>
      </c>
      <c r="AV15" s="6">
        <f t="shared" si="12"/>
        <v>11</v>
      </c>
      <c r="AW15" s="7">
        <f t="shared" si="13"/>
        <v>5</v>
      </c>
      <c r="AX15" s="22">
        <f t="shared" si="14"/>
        <v>31.25</v>
      </c>
      <c r="AY15" s="40">
        <f t="shared" si="15"/>
        <v>16</v>
      </c>
      <c r="AZ15" s="7">
        <f t="shared" si="16"/>
        <v>12</v>
      </c>
      <c r="BA15" s="25">
        <f t="shared" si="17"/>
        <v>42.857142857142854</v>
      </c>
    </row>
    <row r="16" spans="2:53" x14ac:dyDescent="0.25">
      <c r="B16" s="47" t="s">
        <v>24</v>
      </c>
      <c r="C16" s="32">
        <v>0</v>
      </c>
      <c r="D16" s="33">
        <v>4</v>
      </c>
      <c r="E16" s="10">
        <f>D16/(D16+C16)*100</f>
        <v>100</v>
      </c>
      <c r="F16" s="63"/>
      <c r="G16" s="64"/>
      <c r="H16" s="22"/>
      <c r="I16" s="36">
        <v>113</v>
      </c>
      <c r="J16" s="33">
        <v>170</v>
      </c>
      <c r="K16" s="10">
        <f t="shared" si="0"/>
        <v>60.07067137809188</v>
      </c>
      <c r="L16" s="63">
        <v>177</v>
      </c>
      <c r="M16" s="64">
        <v>132</v>
      </c>
      <c r="N16" s="28">
        <f t="shared" si="29"/>
        <v>42.718446601941743</v>
      </c>
      <c r="O16" s="65">
        <v>329</v>
      </c>
      <c r="P16" s="63">
        <v>373</v>
      </c>
      <c r="Q16" s="22">
        <f t="shared" si="2"/>
        <v>53.133903133903139</v>
      </c>
      <c r="R16" s="63">
        <v>805</v>
      </c>
      <c r="S16" s="64">
        <v>378</v>
      </c>
      <c r="T16" s="22">
        <f t="shared" si="27"/>
        <v>31.952662721893493</v>
      </c>
      <c r="U16" s="65">
        <v>315</v>
      </c>
      <c r="V16" s="63">
        <v>258</v>
      </c>
      <c r="W16" s="22">
        <f t="shared" si="3"/>
        <v>45.026178010471199</v>
      </c>
      <c r="X16" s="59">
        <v>520</v>
      </c>
      <c r="Y16" s="60">
        <v>247</v>
      </c>
      <c r="Z16" s="28">
        <f t="shared" si="30"/>
        <v>32.20338983050847</v>
      </c>
      <c r="AA16" s="65">
        <v>174</v>
      </c>
      <c r="AB16" s="63">
        <v>85</v>
      </c>
      <c r="AC16" s="22">
        <f t="shared" si="31"/>
        <v>32.818532818532816</v>
      </c>
      <c r="AD16" s="63">
        <v>266</v>
      </c>
      <c r="AE16" s="64">
        <v>79</v>
      </c>
      <c r="AF16" s="22">
        <f t="shared" si="32"/>
        <v>22.89855072463768</v>
      </c>
      <c r="AG16" s="65">
        <v>40</v>
      </c>
      <c r="AH16" s="63">
        <v>29</v>
      </c>
      <c r="AI16" s="22">
        <f t="shared" si="26"/>
        <v>42.028985507246375</v>
      </c>
      <c r="AJ16" s="63">
        <v>76</v>
      </c>
      <c r="AK16" s="64">
        <v>21</v>
      </c>
      <c r="AL16" s="25">
        <f t="shared" si="33"/>
        <v>21.649484536082475</v>
      </c>
      <c r="AM16" s="65">
        <v>19</v>
      </c>
      <c r="AN16" s="63">
        <v>9</v>
      </c>
      <c r="AO16" s="22">
        <f t="shared" ref="AO16:AO19" si="34">AN16/(AN16+AM16)*100</f>
        <v>32.142857142857146</v>
      </c>
      <c r="AP16" s="63">
        <v>18</v>
      </c>
      <c r="AQ16" s="64">
        <v>4</v>
      </c>
      <c r="AR16" s="28">
        <f t="shared" ref="AR16" si="35">AQ16/(AQ16+AP16)*100</f>
        <v>18.181818181818183</v>
      </c>
      <c r="AS16" s="29">
        <f t="shared" si="9"/>
        <v>990</v>
      </c>
      <c r="AT16" s="7">
        <f t="shared" si="10"/>
        <v>928</v>
      </c>
      <c r="AU16" s="28">
        <f t="shared" si="11"/>
        <v>48.383733055265907</v>
      </c>
      <c r="AV16" s="6">
        <f t="shared" si="12"/>
        <v>1862</v>
      </c>
      <c r="AW16" s="7">
        <f t="shared" si="13"/>
        <v>861</v>
      </c>
      <c r="AX16" s="22">
        <f t="shared" si="14"/>
        <v>31.619537275064268</v>
      </c>
      <c r="AY16" s="40">
        <f t="shared" si="15"/>
        <v>2852</v>
      </c>
      <c r="AZ16" s="7">
        <f t="shared" si="16"/>
        <v>1789</v>
      </c>
      <c r="BA16" s="25">
        <f t="shared" si="17"/>
        <v>38.547726783020906</v>
      </c>
    </row>
    <row r="17" spans="2:53" x14ac:dyDescent="0.25">
      <c r="B17" s="47" t="s">
        <v>45</v>
      </c>
      <c r="C17" s="32"/>
      <c r="D17" s="33"/>
      <c r="E17" s="10"/>
      <c r="F17" s="63"/>
      <c r="G17" s="64"/>
      <c r="H17" s="15"/>
      <c r="I17" s="36">
        <v>2</v>
      </c>
      <c r="J17" s="33">
        <v>3</v>
      </c>
      <c r="K17" s="10">
        <f t="shared" si="0"/>
        <v>60</v>
      </c>
      <c r="L17" s="63">
        <v>0</v>
      </c>
      <c r="M17" s="64">
        <v>2</v>
      </c>
      <c r="N17" s="28">
        <f t="shared" si="29"/>
        <v>100</v>
      </c>
      <c r="O17" s="65">
        <v>3</v>
      </c>
      <c r="P17" s="63">
        <v>12</v>
      </c>
      <c r="Q17" s="22">
        <f t="shared" si="2"/>
        <v>80</v>
      </c>
      <c r="R17" s="63">
        <v>1</v>
      </c>
      <c r="S17" s="64">
        <v>4</v>
      </c>
      <c r="T17" s="22">
        <f t="shared" si="27"/>
        <v>80</v>
      </c>
      <c r="U17" s="65">
        <v>3</v>
      </c>
      <c r="V17" s="63">
        <v>9</v>
      </c>
      <c r="W17" s="22">
        <f t="shared" si="3"/>
        <v>75</v>
      </c>
      <c r="X17" s="59">
        <v>5</v>
      </c>
      <c r="Y17" s="60">
        <v>13</v>
      </c>
      <c r="Z17" s="28">
        <f t="shared" si="30"/>
        <v>72.222222222222214</v>
      </c>
      <c r="AA17" s="65">
        <v>3</v>
      </c>
      <c r="AB17" s="63">
        <v>8</v>
      </c>
      <c r="AC17" s="22">
        <f t="shared" si="31"/>
        <v>72.727272727272734</v>
      </c>
      <c r="AD17" s="63">
        <v>4</v>
      </c>
      <c r="AE17" s="64">
        <v>17</v>
      </c>
      <c r="AF17" s="22">
        <f t="shared" si="32"/>
        <v>80.952380952380949</v>
      </c>
      <c r="AG17" s="65">
        <v>1</v>
      </c>
      <c r="AH17" s="63">
        <v>2</v>
      </c>
      <c r="AI17" s="22">
        <f t="shared" si="26"/>
        <v>66.666666666666657</v>
      </c>
      <c r="AJ17" s="63">
        <v>0</v>
      </c>
      <c r="AK17" s="64">
        <v>4</v>
      </c>
      <c r="AL17" s="25">
        <f t="shared" si="33"/>
        <v>100</v>
      </c>
      <c r="AM17" s="65">
        <v>0</v>
      </c>
      <c r="AN17" s="63">
        <v>1</v>
      </c>
      <c r="AO17" s="22">
        <f t="shared" si="34"/>
        <v>100</v>
      </c>
      <c r="AP17" s="63"/>
      <c r="AQ17" s="64"/>
      <c r="AR17" s="11"/>
      <c r="AS17" s="29">
        <f t="shared" si="9"/>
        <v>12</v>
      </c>
      <c r="AT17" s="7">
        <f t="shared" si="10"/>
        <v>35</v>
      </c>
      <c r="AU17" s="28">
        <f t="shared" si="11"/>
        <v>74.468085106382972</v>
      </c>
      <c r="AV17" s="6">
        <f t="shared" si="12"/>
        <v>10</v>
      </c>
      <c r="AW17" s="7">
        <f t="shared" si="13"/>
        <v>40</v>
      </c>
      <c r="AX17" s="22">
        <f t="shared" si="14"/>
        <v>80</v>
      </c>
      <c r="AY17" s="40">
        <f t="shared" si="15"/>
        <v>22</v>
      </c>
      <c r="AZ17" s="7">
        <f t="shared" si="16"/>
        <v>75</v>
      </c>
      <c r="BA17" s="25">
        <f t="shared" si="17"/>
        <v>77.319587628865989</v>
      </c>
    </row>
    <row r="18" spans="2:53" x14ac:dyDescent="0.25">
      <c r="B18" s="47" t="s">
        <v>25</v>
      </c>
      <c r="C18" s="32"/>
      <c r="D18" s="33"/>
      <c r="E18" s="11"/>
      <c r="F18" s="63"/>
      <c r="G18" s="64"/>
      <c r="H18" s="15"/>
      <c r="I18" s="36"/>
      <c r="J18" s="33"/>
      <c r="K18" s="10"/>
      <c r="L18" s="63">
        <v>3</v>
      </c>
      <c r="M18" s="64">
        <v>3</v>
      </c>
      <c r="N18" s="28">
        <f t="shared" si="29"/>
        <v>50</v>
      </c>
      <c r="O18" s="65">
        <v>3</v>
      </c>
      <c r="P18" s="63">
        <v>5</v>
      </c>
      <c r="Q18" s="22">
        <f t="shared" si="2"/>
        <v>62.5</v>
      </c>
      <c r="R18" s="63">
        <v>1</v>
      </c>
      <c r="S18" s="64">
        <v>1</v>
      </c>
      <c r="T18" s="22">
        <f t="shared" si="27"/>
        <v>50</v>
      </c>
      <c r="U18" s="65">
        <v>4</v>
      </c>
      <c r="V18" s="63">
        <v>2</v>
      </c>
      <c r="W18" s="22">
        <f t="shared" si="3"/>
        <v>33.333333333333329</v>
      </c>
      <c r="X18" s="59">
        <v>7</v>
      </c>
      <c r="Y18" s="60">
        <v>16</v>
      </c>
      <c r="Z18" s="28">
        <f t="shared" si="30"/>
        <v>69.565217391304344</v>
      </c>
      <c r="AA18" s="65">
        <v>1</v>
      </c>
      <c r="AB18" s="63">
        <v>7</v>
      </c>
      <c r="AC18" s="22">
        <f t="shared" si="31"/>
        <v>87.5</v>
      </c>
      <c r="AD18" s="63">
        <v>10</v>
      </c>
      <c r="AE18" s="64">
        <v>11</v>
      </c>
      <c r="AF18" s="22">
        <f t="shared" si="32"/>
        <v>52.380952380952387</v>
      </c>
      <c r="AG18" s="65">
        <v>5</v>
      </c>
      <c r="AH18" s="63">
        <v>2</v>
      </c>
      <c r="AI18" s="22">
        <f t="shared" si="26"/>
        <v>28.571428571428569</v>
      </c>
      <c r="AJ18" s="63">
        <v>8</v>
      </c>
      <c r="AK18" s="64">
        <v>0</v>
      </c>
      <c r="AL18" s="25">
        <f t="shared" si="33"/>
        <v>0</v>
      </c>
      <c r="AM18" s="65">
        <v>0</v>
      </c>
      <c r="AN18" s="63">
        <v>2</v>
      </c>
      <c r="AO18" s="22">
        <f t="shared" si="34"/>
        <v>100</v>
      </c>
      <c r="AP18" s="63"/>
      <c r="AQ18" s="64"/>
      <c r="AR18" s="28"/>
      <c r="AS18" s="29">
        <f t="shared" si="9"/>
        <v>13</v>
      </c>
      <c r="AT18" s="7">
        <f t="shared" si="10"/>
        <v>18</v>
      </c>
      <c r="AU18" s="28">
        <f t="shared" si="11"/>
        <v>58.064516129032263</v>
      </c>
      <c r="AV18" s="6">
        <f t="shared" si="12"/>
        <v>29</v>
      </c>
      <c r="AW18" s="7">
        <f t="shared" si="13"/>
        <v>31</v>
      </c>
      <c r="AX18" s="22">
        <f t="shared" si="14"/>
        <v>51.666666666666671</v>
      </c>
      <c r="AY18" s="40">
        <f t="shared" si="15"/>
        <v>42</v>
      </c>
      <c r="AZ18" s="7">
        <f t="shared" si="16"/>
        <v>49</v>
      </c>
      <c r="BA18" s="25">
        <f t="shared" si="17"/>
        <v>53.846153846153847</v>
      </c>
    </row>
    <row r="19" spans="2:53" x14ac:dyDescent="0.25">
      <c r="B19" s="47" t="s">
        <v>26</v>
      </c>
      <c r="C19" s="32">
        <v>1</v>
      </c>
      <c r="D19" s="33">
        <v>0</v>
      </c>
      <c r="E19" s="10">
        <f>D19/(D19+C19)*100</f>
        <v>0</v>
      </c>
      <c r="F19" s="63">
        <v>0</v>
      </c>
      <c r="G19" s="64">
        <v>1</v>
      </c>
      <c r="H19" s="22">
        <f>G19/(G19+F19)*100</f>
        <v>100</v>
      </c>
      <c r="I19" s="36">
        <v>7</v>
      </c>
      <c r="J19" s="33">
        <v>12</v>
      </c>
      <c r="K19" s="10">
        <f t="shared" si="0"/>
        <v>63.157894736842103</v>
      </c>
      <c r="L19" s="63">
        <v>2</v>
      </c>
      <c r="M19" s="64">
        <v>7</v>
      </c>
      <c r="N19" s="28">
        <f t="shared" si="29"/>
        <v>77.777777777777786</v>
      </c>
      <c r="O19" s="65">
        <v>11</v>
      </c>
      <c r="P19" s="63">
        <v>27</v>
      </c>
      <c r="Q19" s="22">
        <f t="shared" si="2"/>
        <v>71.05263157894737</v>
      </c>
      <c r="R19" s="63">
        <v>59</v>
      </c>
      <c r="S19" s="64">
        <v>60</v>
      </c>
      <c r="T19" s="22">
        <f t="shared" si="27"/>
        <v>50.420168067226889</v>
      </c>
      <c r="U19" s="65">
        <v>24</v>
      </c>
      <c r="V19" s="63">
        <v>23</v>
      </c>
      <c r="W19" s="22">
        <f t="shared" si="3"/>
        <v>48.936170212765958</v>
      </c>
      <c r="X19" s="59">
        <v>88</v>
      </c>
      <c r="Y19" s="60">
        <v>50</v>
      </c>
      <c r="Z19" s="28">
        <f t="shared" si="30"/>
        <v>36.231884057971016</v>
      </c>
      <c r="AA19" s="65">
        <v>17</v>
      </c>
      <c r="AB19" s="63">
        <v>23</v>
      </c>
      <c r="AC19" s="22">
        <f t="shared" si="31"/>
        <v>57.499999999999993</v>
      </c>
      <c r="AD19" s="63">
        <v>72</v>
      </c>
      <c r="AE19" s="64">
        <v>41</v>
      </c>
      <c r="AF19" s="22">
        <f t="shared" si="32"/>
        <v>36.283185840707965</v>
      </c>
      <c r="AG19" s="65">
        <v>4</v>
      </c>
      <c r="AH19" s="63">
        <v>4</v>
      </c>
      <c r="AI19" s="22">
        <f t="shared" si="26"/>
        <v>50</v>
      </c>
      <c r="AJ19" s="63">
        <v>32</v>
      </c>
      <c r="AK19" s="64">
        <v>14</v>
      </c>
      <c r="AL19" s="25">
        <f t="shared" si="33"/>
        <v>30.434782608695656</v>
      </c>
      <c r="AM19" s="65">
        <v>1</v>
      </c>
      <c r="AN19" s="63">
        <v>2</v>
      </c>
      <c r="AO19" s="22">
        <f t="shared" si="34"/>
        <v>66.666666666666657</v>
      </c>
      <c r="AP19" s="63">
        <v>12</v>
      </c>
      <c r="AQ19" s="64">
        <v>5</v>
      </c>
      <c r="AR19" s="28">
        <f t="shared" ref="AR19" si="36">AQ19/(AQ19+AP19)*100</f>
        <v>29.411764705882355</v>
      </c>
      <c r="AS19" s="29">
        <f t="shared" si="9"/>
        <v>65</v>
      </c>
      <c r="AT19" s="7">
        <f t="shared" si="10"/>
        <v>91</v>
      </c>
      <c r="AU19" s="28">
        <f t="shared" si="11"/>
        <v>58.333333333333336</v>
      </c>
      <c r="AV19" s="6">
        <f t="shared" si="12"/>
        <v>265</v>
      </c>
      <c r="AW19" s="7">
        <f t="shared" si="13"/>
        <v>178</v>
      </c>
      <c r="AX19" s="22">
        <f t="shared" si="14"/>
        <v>40.180586907449211</v>
      </c>
      <c r="AY19" s="40">
        <f t="shared" si="15"/>
        <v>330</v>
      </c>
      <c r="AZ19" s="7">
        <f t="shared" si="16"/>
        <v>269</v>
      </c>
      <c r="BA19" s="25">
        <f t="shared" si="17"/>
        <v>44.908180300500831</v>
      </c>
    </row>
    <row r="20" spans="2:53" x14ac:dyDescent="0.25">
      <c r="B20" s="47" t="s">
        <v>27</v>
      </c>
      <c r="C20" s="32">
        <v>0</v>
      </c>
      <c r="D20" s="33">
        <v>1</v>
      </c>
      <c r="E20" s="10">
        <f>D20/(D20+C20)*100</f>
        <v>100</v>
      </c>
      <c r="F20" s="63">
        <v>1</v>
      </c>
      <c r="G20" s="64">
        <v>1</v>
      </c>
      <c r="H20" s="22">
        <f>G20/(G20+F20)*100</f>
        <v>50</v>
      </c>
      <c r="I20" s="36">
        <v>1</v>
      </c>
      <c r="J20" s="33">
        <v>5</v>
      </c>
      <c r="K20" s="10">
        <f t="shared" si="0"/>
        <v>83.333333333333343</v>
      </c>
      <c r="L20" s="63">
        <v>7</v>
      </c>
      <c r="M20" s="64">
        <v>3</v>
      </c>
      <c r="N20" s="28">
        <f t="shared" si="29"/>
        <v>30</v>
      </c>
      <c r="O20" s="65">
        <v>1</v>
      </c>
      <c r="P20" s="63">
        <v>4</v>
      </c>
      <c r="Q20" s="22">
        <f t="shared" si="2"/>
        <v>80</v>
      </c>
      <c r="R20" s="63">
        <v>2</v>
      </c>
      <c r="S20" s="64">
        <v>3</v>
      </c>
      <c r="T20" s="22">
        <f t="shared" si="27"/>
        <v>60</v>
      </c>
      <c r="U20" s="65">
        <v>3</v>
      </c>
      <c r="V20" s="63">
        <v>4</v>
      </c>
      <c r="W20" s="22">
        <f t="shared" si="3"/>
        <v>57.142857142857139</v>
      </c>
      <c r="X20" s="59">
        <v>6</v>
      </c>
      <c r="Y20" s="60">
        <v>3</v>
      </c>
      <c r="Z20" s="28">
        <f t="shared" si="30"/>
        <v>33.333333333333329</v>
      </c>
      <c r="AA20" s="65">
        <v>4</v>
      </c>
      <c r="AB20" s="63">
        <v>1</v>
      </c>
      <c r="AC20" s="22">
        <f t="shared" si="31"/>
        <v>20</v>
      </c>
      <c r="AD20" s="63">
        <v>3</v>
      </c>
      <c r="AE20" s="64">
        <v>2</v>
      </c>
      <c r="AF20" s="22">
        <f t="shared" si="32"/>
        <v>40</v>
      </c>
      <c r="AG20" s="65">
        <v>0</v>
      </c>
      <c r="AH20" s="63">
        <v>1</v>
      </c>
      <c r="AI20" s="22">
        <f t="shared" si="26"/>
        <v>100</v>
      </c>
      <c r="AJ20" s="63">
        <v>2</v>
      </c>
      <c r="AK20" s="64">
        <v>2</v>
      </c>
      <c r="AL20" s="25">
        <f t="shared" si="33"/>
        <v>50</v>
      </c>
      <c r="AM20" s="65"/>
      <c r="AN20" s="63"/>
      <c r="AO20" s="21"/>
      <c r="AP20" s="63"/>
      <c r="AQ20" s="64"/>
      <c r="AR20" s="11"/>
      <c r="AS20" s="29">
        <f t="shared" si="9"/>
        <v>9</v>
      </c>
      <c r="AT20" s="7">
        <f t="shared" si="10"/>
        <v>16</v>
      </c>
      <c r="AU20" s="28">
        <f t="shared" si="11"/>
        <v>64</v>
      </c>
      <c r="AV20" s="6">
        <f t="shared" si="12"/>
        <v>21</v>
      </c>
      <c r="AW20" s="7">
        <f t="shared" si="13"/>
        <v>14</v>
      </c>
      <c r="AX20" s="22">
        <f t="shared" si="14"/>
        <v>40</v>
      </c>
      <c r="AY20" s="40">
        <f t="shared" ref="AY20:AY37" si="37">AS20+AV20</f>
        <v>30</v>
      </c>
      <c r="AZ20" s="7">
        <f t="shared" ref="AZ20:AZ37" si="38">AT20+AW20</f>
        <v>30</v>
      </c>
      <c r="BA20" s="25">
        <f t="shared" si="17"/>
        <v>50</v>
      </c>
    </row>
    <row r="21" spans="2:53" x14ac:dyDescent="0.25">
      <c r="B21" s="47" t="s">
        <v>28</v>
      </c>
      <c r="C21" s="32"/>
      <c r="D21" s="33"/>
      <c r="E21" s="10"/>
      <c r="F21" s="63"/>
      <c r="G21" s="64"/>
      <c r="H21" s="22"/>
      <c r="I21" s="36"/>
      <c r="J21" s="33"/>
      <c r="K21" s="10"/>
      <c r="L21" s="63">
        <v>27</v>
      </c>
      <c r="M21" s="64">
        <v>20</v>
      </c>
      <c r="N21" s="28">
        <f t="shared" si="29"/>
        <v>42.553191489361701</v>
      </c>
      <c r="O21" s="65"/>
      <c r="P21" s="63"/>
      <c r="Q21" s="15"/>
      <c r="R21" s="63">
        <v>16</v>
      </c>
      <c r="S21" s="64">
        <v>19</v>
      </c>
      <c r="T21" s="22">
        <f t="shared" si="27"/>
        <v>54.285714285714285</v>
      </c>
      <c r="U21" s="65"/>
      <c r="V21" s="63"/>
      <c r="W21" s="15"/>
      <c r="X21" s="59">
        <v>14</v>
      </c>
      <c r="Y21" s="60">
        <v>7</v>
      </c>
      <c r="Z21" s="28">
        <f t="shared" si="30"/>
        <v>33.333333333333329</v>
      </c>
      <c r="AA21" s="65"/>
      <c r="AB21" s="63"/>
      <c r="AC21" s="15"/>
      <c r="AD21" s="63">
        <v>2</v>
      </c>
      <c r="AE21" s="64">
        <v>2</v>
      </c>
      <c r="AF21" s="22">
        <f t="shared" si="32"/>
        <v>50</v>
      </c>
      <c r="AG21" s="65"/>
      <c r="AH21" s="63"/>
      <c r="AI21" s="15"/>
      <c r="AJ21" s="63">
        <v>2</v>
      </c>
      <c r="AK21" s="64">
        <v>1</v>
      </c>
      <c r="AL21" s="25">
        <f t="shared" si="33"/>
        <v>33.333333333333329</v>
      </c>
      <c r="AM21" s="65"/>
      <c r="AN21" s="63"/>
      <c r="AO21" s="21"/>
      <c r="AP21" s="63"/>
      <c r="AQ21" s="64"/>
      <c r="AR21" s="11"/>
      <c r="AS21" s="29">
        <f t="shared" si="9"/>
        <v>0</v>
      </c>
      <c r="AT21" s="7">
        <f t="shared" si="10"/>
        <v>0</v>
      </c>
      <c r="AU21" s="28">
        <v>0</v>
      </c>
      <c r="AV21" s="6">
        <f t="shared" si="12"/>
        <v>61</v>
      </c>
      <c r="AW21" s="7">
        <f t="shared" si="13"/>
        <v>49</v>
      </c>
      <c r="AX21" s="22">
        <f t="shared" si="14"/>
        <v>44.545454545454547</v>
      </c>
      <c r="AY21" s="40">
        <f t="shared" si="37"/>
        <v>61</v>
      </c>
      <c r="AZ21" s="7">
        <f t="shared" si="38"/>
        <v>49</v>
      </c>
      <c r="BA21" s="25">
        <f t="shared" si="17"/>
        <v>44.545454545454547</v>
      </c>
    </row>
    <row r="22" spans="2:53" x14ac:dyDescent="0.25">
      <c r="B22" s="47" t="s">
        <v>29</v>
      </c>
      <c r="C22" s="32"/>
      <c r="D22" s="33"/>
      <c r="E22" s="11"/>
      <c r="F22" s="63"/>
      <c r="G22" s="64"/>
      <c r="H22" s="22"/>
      <c r="I22" s="36">
        <v>2</v>
      </c>
      <c r="J22" s="33">
        <v>1</v>
      </c>
      <c r="K22" s="10">
        <f t="shared" si="0"/>
        <v>33.333333333333329</v>
      </c>
      <c r="L22" s="63">
        <v>2</v>
      </c>
      <c r="M22" s="64">
        <v>0</v>
      </c>
      <c r="N22" s="28">
        <f t="shared" si="29"/>
        <v>0</v>
      </c>
      <c r="O22" s="65">
        <v>1</v>
      </c>
      <c r="P22" s="63">
        <v>3</v>
      </c>
      <c r="Q22" s="22">
        <f t="shared" ref="Q22:Q29" si="39">P22/(P22+O22)*100</f>
        <v>75</v>
      </c>
      <c r="R22" s="63">
        <v>9</v>
      </c>
      <c r="S22" s="64">
        <v>8</v>
      </c>
      <c r="T22" s="22">
        <f t="shared" si="27"/>
        <v>47.058823529411761</v>
      </c>
      <c r="U22" s="65">
        <v>4</v>
      </c>
      <c r="V22" s="63">
        <v>6</v>
      </c>
      <c r="W22" s="22">
        <f t="shared" ref="W22:W29" si="40">V22/(V22+U22)*100</f>
        <v>60</v>
      </c>
      <c r="X22" s="59">
        <v>14</v>
      </c>
      <c r="Y22" s="60">
        <v>11</v>
      </c>
      <c r="Z22" s="28">
        <f t="shared" si="30"/>
        <v>44</v>
      </c>
      <c r="AA22" s="65">
        <v>3</v>
      </c>
      <c r="AB22" s="63">
        <v>3</v>
      </c>
      <c r="AC22" s="22">
        <f t="shared" ref="AC22:AC29" si="41">AB22/(AB22+AA22)*100</f>
        <v>50</v>
      </c>
      <c r="AD22" s="63">
        <v>13</v>
      </c>
      <c r="AE22" s="64">
        <v>9</v>
      </c>
      <c r="AF22" s="22">
        <f t="shared" si="32"/>
        <v>40.909090909090914</v>
      </c>
      <c r="AG22" s="65">
        <v>3</v>
      </c>
      <c r="AH22" s="63">
        <v>6</v>
      </c>
      <c r="AI22" s="22">
        <f t="shared" ref="AI22:AI29" si="42">AH22/(AH22+AG22)*100</f>
        <v>66.666666666666657</v>
      </c>
      <c r="AJ22" s="63">
        <v>6</v>
      </c>
      <c r="AK22" s="64">
        <v>7</v>
      </c>
      <c r="AL22" s="25">
        <f t="shared" si="33"/>
        <v>53.846153846153847</v>
      </c>
      <c r="AM22" s="65">
        <v>2</v>
      </c>
      <c r="AN22" s="63">
        <v>0</v>
      </c>
      <c r="AO22" s="22">
        <f t="shared" ref="AO22:AO25" si="43">AN22/(AN22+AM22)*100</f>
        <v>0</v>
      </c>
      <c r="AP22" s="63">
        <v>2</v>
      </c>
      <c r="AQ22" s="64">
        <v>1</v>
      </c>
      <c r="AR22" s="28">
        <f t="shared" ref="AR22:AR24" si="44">AQ22/(AQ22+AP22)*100</f>
        <v>33.333333333333329</v>
      </c>
      <c r="AS22" s="29">
        <f t="shared" si="9"/>
        <v>15</v>
      </c>
      <c r="AT22" s="7">
        <f t="shared" si="10"/>
        <v>19</v>
      </c>
      <c r="AU22" s="28">
        <f t="shared" si="11"/>
        <v>55.882352941176471</v>
      </c>
      <c r="AV22" s="6">
        <f t="shared" si="12"/>
        <v>46</v>
      </c>
      <c r="AW22" s="7">
        <f t="shared" si="13"/>
        <v>36</v>
      </c>
      <c r="AX22" s="22">
        <f t="shared" si="14"/>
        <v>43.902439024390247</v>
      </c>
      <c r="AY22" s="40">
        <f t="shared" si="37"/>
        <v>61</v>
      </c>
      <c r="AZ22" s="7">
        <f t="shared" si="38"/>
        <v>55</v>
      </c>
      <c r="BA22" s="25">
        <f t="shared" si="17"/>
        <v>47.413793103448278</v>
      </c>
    </row>
    <row r="23" spans="2:53" x14ac:dyDescent="0.25">
      <c r="B23" s="47" t="s">
        <v>30</v>
      </c>
      <c r="C23" s="32"/>
      <c r="D23" s="33"/>
      <c r="E23" s="11"/>
      <c r="F23" s="63"/>
      <c r="G23" s="64"/>
      <c r="H23" s="15"/>
      <c r="I23" s="36">
        <v>0</v>
      </c>
      <c r="J23" s="33">
        <v>1</v>
      </c>
      <c r="K23" s="10">
        <f t="shared" si="0"/>
        <v>100</v>
      </c>
      <c r="L23" s="63">
        <v>37</v>
      </c>
      <c r="M23" s="64">
        <v>43</v>
      </c>
      <c r="N23" s="28">
        <f t="shared" si="29"/>
        <v>53.75</v>
      </c>
      <c r="O23" s="65">
        <v>7</v>
      </c>
      <c r="P23" s="63">
        <v>7</v>
      </c>
      <c r="Q23" s="22">
        <f t="shared" si="39"/>
        <v>50</v>
      </c>
      <c r="R23" s="63">
        <v>77</v>
      </c>
      <c r="S23" s="64">
        <v>63</v>
      </c>
      <c r="T23" s="22">
        <f t="shared" si="27"/>
        <v>45</v>
      </c>
      <c r="U23" s="65">
        <v>5</v>
      </c>
      <c r="V23" s="63">
        <v>6</v>
      </c>
      <c r="W23" s="22">
        <f t="shared" si="40"/>
        <v>54.54545454545454</v>
      </c>
      <c r="X23" s="59">
        <v>21</v>
      </c>
      <c r="Y23" s="60">
        <v>21</v>
      </c>
      <c r="Z23" s="28">
        <f t="shared" si="30"/>
        <v>50</v>
      </c>
      <c r="AA23" s="65">
        <v>3</v>
      </c>
      <c r="AB23" s="63">
        <v>2</v>
      </c>
      <c r="AC23" s="22">
        <f t="shared" si="41"/>
        <v>40</v>
      </c>
      <c r="AD23" s="63">
        <v>2</v>
      </c>
      <c r="AE23" s="64">
        <v>8</v>
      </c>
      <c r="AF23" s="22">
        <f t="shared" si="32"/>
        <v>80</v>
      </c>
      <c r="AG23" s="65">
        <v>2</v>
      </c>
      <c r="AH23" s="63">
        <v>2</v>
      </c>
      <c r="AI23" s="22">
        <f t="shared" si="42"/>
        <v>50</v>
      </c>
      <c r="AJ23" s="63">
        <v>3</v>
      </c>
      <c r="AK23" s="64">
        <v>4</v>
      </c>
      <c r="AL23" s="25">
        <f t="shared" si="33"/>
        <v>57.142857142857139</v>
      </c>
      <c r="AM23" s="65"/>
      <c r="AN23" s="63"/>
      <c r="AO23" s="22"/>
      <c r="AP23" s="63"/>
      <c r="AQ23" s="64"/>
      <c r="AR23" s="28"/>
      <c r="AS23" s="29">
        <f t="shared" si="9"/>
        <v>17</v>
      </c>
      <c r="AT23" s="7">
        <f t="shared" si="10"/>
        <v>18</v>
      </c>
      <c r="AU23" s="28">
        <f t="shared" si="11"/>
        <v>51.428571428571423</v>
      </c>
      <c r="AV23" s="6">
        <f t="shared" si="12"/>
        <v>140</v>
      </c>
      <c r="AW23" s="7">
        <f t="shared" si="13"/>
        <v>139</v>
      </c>
      <c r="AX23" s="22">
        <f t="shared" si="14"/>
        <v>49.820788530465947</v>
      </c>
      <c r="AY23" s="40">
        <f t="shared" si="37"/>
        <v>157</v>
      </c>
      <c r="AZ23" s="7">
        <f t="shared" si="38"/>
        <v>157</v>
      </c>
      <c r="BA23" s="25">
        <f t="shared" si="17"/>
        <v>50</v>
      </c>
    </row>
    <row r="24" spans="2:53" x14ac:dyDescent="0.25">
      <c r="B24" s="47" t="s">
        <v>31</v>
      </c>
      <c r="C24" s="32"/>
      <c r="D24" s="33"/>
      <c r="E24" s="10"/>
      <c r="F24" s="63"/>
      <c r="G24" s="64"/>
      <c r="H24" s="22"/>
      <c r="I24" s="36">
        <v>4</v>
      </c>
      <c r="J24" s="33">
        <v>8</v>
      </c>
      <c r="K24" s="10">
        <f t="shared" si="0"/>
        <v>66.666666666666657</v>
      </c>
      <c r="L24" s="63">
        <v>7</v>
      </c>
      <c r="M24" s="64">
        <v>9</v>
      </c>
      <c r="N24" s="28">
        <f t="shared" si="29"/>
        <v>56.25</v>
      </c>
      <c r="O24" s="65">
        <v>8</v>
      </c>
      <c r="P24" s="63">
        <v>20</v>
      </c>
      <c r="Q24" s="22">
        <f t="shared" si="39"/>
        <v>71.428571428571431</v>
      </c>
      <c r="R24" s="63">
        <v>91</v>
      </c>
      <c r="S24" s="64">
        <v>62</v>
      </c>
      <c r="T24" s="22">
        <f t="shared" si="27"/>
        <v>40.522875816993462</v>
      </c>
      <c r="U24" s="65">
        <v>26</v>
      </c>
      <c r="V24" s="63">
        <v>20</v>
      </c>
      <c r="W24" s="22">
        <f t="shared" si="40"/>
        <v>43.478260869565219</v>
      </c>
      <c r="X24" s="59">
        <v>140</v>
      </c>
      <c r="Y24" s="60">
        <v>99</v>
      </c>
      <c r="Z24" s="28">
        <f t="shared" si="30"/>
        <v>41.422594142259413</v>
      </c>
      <c r="AA24" s="65">
        <v>14</v>
      </c>
      <c r="AB24" s="63">
        <v>18</v>
      </c>
      <c r="AC24" s="22">
        <f t="shared" si="41"/>
        <v>56.25</v>
      </c>
      <c r="AD24" s="63">
        <v>96</v>
      </c>
      <c r="AE24" s="64">
        <v>64</v>
      </c>
      <c r="AF24" s="22">
        <f t="shared" si="32"/>
        <v>40</v>
      </c>
      <c r="AG24" s="65">
        <v>6</v>
      </c>
      <c r="AH24" s="63">
        <v>5</v>
      </c>
      <c r="AI24" s="22">
        <f t="shared" si="42"/>
        <v>45.454545454545453</v>
      </c>
      <c r="AJ24" s="63">
        <v>12</v>
      </c>
      <c r="AK24" s="64">
        <v>8</v>
      </c>
      <c r="AL24" s="25">
        <f t="shared" si="33"/>
        <v>40</v>
      </c>
      <c r="AM24" s="65">
        <v>3</v>
      </c>
      <c r="AN24" s="63">
        <v>1</v>
      </c>
      <c r="AO24" s="22">
        <f t="shared" si="43"/>
        <v>25</v>
      </c>
      <c r="AP24" s="63">
        <v>3</v>
      </c>
      <c r="AQ24" s="64">
        <v>1</v>
      </c>
      <c r="AR24" s="28">
        <f t="shared" si="44"/>
        <v>25</v>
      </c>
      <c r="AS24" s="29">
        <f t="shared" si="9"/>
        <v>61</v>
      </c>
      <c r="AT24" s="7">
        <f t="shared" si="10"/>
        <v>72</v>
      </c>
      <c r="AU24" s="28">
        <f t="shared" si="11"/>
        <v>54.13533834586466</v>
      </c>
      <c r="AV24" s="6">
        <f t="shared" si="12"/>
        <v>349</v>
      </c>
      <c r="AW24" s="7">
        <f t="shared" si="13"/>
        <v>243</v>
      </c>
      <c r="AX24" s="22">
        <f t="shared" si="14"/>
        <v>41.047297297297298</v>
      </c>
      <c r="AY24" s="40">
        <f t="shared" si="37"/>
        <v>410</v>
      </c>
      <c r="AZ24" s="7">
        <f t="shared" si="38"/>
        <v>315</v>
      </c>
      <c r="BA24" s="25">
        <f t="shared" si="17"/>
        <v>43.448275862068961</v>
      </c>
    </row>
    <row r="25" spans="2:53" x14ac:dyDescent="0.25">
      <c r="B25" s="47" t="s">
        <v>32</v>
      </c>
      <c r="C25" s="32"/>
      <c r="D25" s="33"/>
      <c r="E25" s="10"/>
      <c r="F25" s="63"/>
      <c r="G25" s="64"/>
      <c r="H25" s="22"/>
      <c r="I25" s="36"/>
      <c r="J25" s="33"/>
      <c r="K25" s="10"/>
      <c r="L25" s="63">
        <v>0</v>
      </c>
      <c r="M25" s="64">
        <v>1</v>
      </c>
      <c r="N25" s="28">
        <f t="shared" si="29"/>
        <v>100</v>
      </c>
      <c r="O25" s="65"/>
      <c r="P25" s="63"/>
      <c r="Q25" s="22"/>
      <c r="R25" s="63">
        <v>0</v>
      </c>
      <c r="S25" s="64">
        <v>0</v>
      </c>
      <c r="T25" s="22"/>
      <c r="U25" s="65">
        <v>7</v>
      </c>
      <c r="V25" s="63">
        <v>5</v>
      </c>
      <c r="W25" s="22">
        <f t="shared" si="40"/>
        <v>41.666666666666671</v>
      </c>
      <c r="X25" s="59"/>
      <c r="Y25" s="60"/>
      <c r="Z25" s="16"/>
      <c r="AA25" s="65">
        <v>8</v>
      </c>
      <c r="AB25" s="63">
        <v>2</v>
      </c>
      <c r="AC25" s="22">
        <f t="shared" si="41"/>
        <v>20</v>
      </c>
      <c r="AD25" s="63">
        <v>2</v>
      </c>
      <c r="AE25" s="64">
        <v>0</v>
      </c>
      <c r="AF25" s="22">
        <f t="shared" si="32"/>
        <v>0</v>
      </c>
      <c r="AG25" s="65">
        <v>1</v>
      </c>
      <c r="AH25" s="63">
        <v>0</v>
      </c>
      <c r="AI25" s="22">
        <f t="shared" si="42"/>
        <v>0</v>
      </c>
      <c r="AJ25" s="63"/>
      <c r="AK25" s="64"/>
      <c r="AL25" s="25"/>
      <c r="AM25" s="65">
        <v>1</v>
      </c>
      <c r="AN25" s="63">
        <v>0</v>
      </c>
      <c r="AO25" s="22">
        <f t="shared" si="43"/>
        <v>0</v>
      </c>
      <c r="AP25" s="63"/>
      <c r="AQ25" s="64"/>
      <c r="AR25" s="11"/>
      <c r="AS25" s="29">
        <f t="shared" si="9"/>
        <v>17</v>
      </c>
      <c r="AT25" s="7">
        <f t="shared" si="10"/>
        <v>7</v>
      </c>
      <c r="AU25" s="28">
        <f t="shared" si="11"/>
        <v>29.166666666666668</v>
      </c>
      <c r="AV25" s="6">
        <f t="shared" si="12"/>
        <v>2</v>
      </c>
      <c r="AW25" s="7">
        <f t="shared" si="13"/>
        <v>1</v>
      </c>
      <c r="AX25" s="22">
        <f t="shared" si="14"/>
        <v>33.333333333333329</v>
      </c>
      <c r="AY25" s="40">
        <f t="shared" si="37"/>
        <v>19</v>
      </c>
      <c r="AZ25" s="7">
        <f t="shared" si="38"/>
        <v>8</v>
      </c>
      <c r="BA25" s="25">
        <f t="shared" si="17"/>
        <v>29.629629629629626</v>
      </c>
    </row>
    <row r="26" spans="2:53" x14ac:dyDescent="0.25">
      <c r="B26" s="47" t="s">
        <v>33</v>
      </c>
      <c r="C26" s="32"/>
      <c r="D26" s="33"/>
      <c r="E26" s="11"/>
      <c r="F26" s="63"/>
      <c r="G26" s="64"/>
      <c r="H26" s="15"/>
      <c r="I26" s="36"/>
      <c r="J26" s="33"/>
      <c r="K26" s="10"/>
      <c r="L26" s="63"/>
      <c r="M26" s="64"/>
      <c r="N26" s="16"/>
      <c r="O26" s="65">
        <v>1</v>
      </c>
      <c r="P26" s="63">
        <v>2</v>
      </c>
      <c r="Q26" s="22">
        <f t="shared" si="39"/>
        <v>66.666666666666657</v>
      </c>
      <c r="R26" s="63">
        <v>0</v>
      </c>
      <c r="S26" s="64">
        <v>0</v>
      </c>
      <c r="T26" s="15"/>
      <c r="U26" s="65">
        <v>0</v>
      </c>
      <c r="V26" s="63">
        <v>1</v>
      </c>
      <c r="W26" s="22">
        <f t="shared" si="40"/>
        <v>100</v>
      </c>
      <c r="X26" s="59"/>
      <c r="Y26" s="60"/>
      <c r="Z26" s="16"/>
      <c r="AA26" s="65">
        <v>4</v>
      </c>
      <c r="AB26" s="63">
        <v>0</v>
      </c>
      <c r="AC26" s="22">
        <f t="shared" si="41"/>
        <v>0</v>
      </c>
      <c r="AD26" s="63">
        <v>1</v>
      </c>
      <c r="AE26" s="64">
        <v>0</v>
      </c>
      <c r="AF26" s="22">
        <f t="shared" si="32"/>
        <v>0</v>
      </c>
      <c r="AG26" s="65">
        <v>1</v>
      </c>
      <c r="AH26" s="63">
        <v>0</v>
      </c>
      <c r="AI26" s="22">
        <f t="shared" si="42"/>
        <v>0</v>
      </c>
      <c r="AJ26" s="63"/>
      <c r="AK26" s="64"/>
      <c r="AL26" s="26"/>
      <c r="AM26" s="65"/>
      <c r="AN26" s="63"/>
      <c r="AO26" s="21"/>
      <c r="AP26" s="63"/>
      <c r="AQ26" s="64"/>
      <c r="AR26" s="11"/>
      <c r="AS26" s="29">
        <f t="shared" si="9"/>
        <v>6</v>
      </c>
      <c r="AT26" s="7">
        <f t="shared" si="10"/>
        <v>3</v>
      </c>
      <c r="AU26" s="28">
        <f t="shared" si="11"/>
        <v>33.333333333333329</v>
      </c>
      <c r="AV26" s="6">
        <f t="shared" si="12"/>
        <v>1</v>
      </c>
      <c r="AW26" s="7">
        <f t="shared" si="13"/>
        <v>0</v>
      </c>
      <c r="AX26" s="22">
        <f t="shared" si="14"/>
        <v>0</v>
      </c>
      <c r="AY26" s="40">
        <f t="shared" si="37"/>
        <v>7</v>
      </c>
      <c r="AZ26" s="7">
        <f t="shared" si="38"/>
        <v>3</v>
      </c>
      <c r="BA26" s="25">
        <f t="shared" si="17"/>
        <v>30</v>
      </c>
    </row>
    <row r="27" spans="2:53" x14ac:dyDescent="0.25">
      <c r="B27" s="47" t="s">
        <v>34</v>
      </c>
      <c r="C27" s="32"/>
      <c r="D27" s="33"/>
      <c r="E27" s="11"/>
      <c r="F27" s="63"/>
      <c r="G27" s="64"/>
      <c r="H27" s="15"/>
      <c r="I27" s="36">
        <v>0</v>
      </c>
      <c r="J27" s="33">
        <v>1</v>
      </c>
      <c r="K27" s="10">
        <f t="shared" si="0"/>
        <v>100</v>
      </c>
      <c r="L27" s="63"/>
      <c r="M27" s="64"/>
      <c r="N27" s="16"/>
      <c r="O27" s="65">
        <v>6</v>
      </c>
      <c r="P27" s="63">
        <v>4</v>
      </c>
      <c r="Q27" s="22">
        <f t="shared" si="39"/>
        <v>40</v>
      </c>
      <c r="R27" s="63"/>
      <c r="S27" s="64"/>
      <c r="T27" s="15"/>
      <c r="U27" s="65">
        <v>6</v>
      </c>
      <c r="V27" s="63">
        <v>2</v>
      </c>
      <c r="W27" s="22">
        <f t="shared" si="40"/>
        <v>25</v>
      </c>
      <c r="X27" s="59"/>
      <c r="Y27" s="60"/>
      <c r="Z27" s="16"/>
      <c r="AA27" s="65">
        <v>0</v>
      </c>
      <c r="AB27" s="63">
        <v>2</v>
      </c>
      <c r="AC27" s="22">
        <f t="shared" si="41"/>
        <v>100</v>
      </c>
      <c r="AD27" s="63"/>
      <c r="AE27" s="64"/>
      <c r="AF27" s="21"/>
      <c r="AG27" s="65"/>
      <c r="AH27" s="63"/>
      <c r="AI27" s="22"/>
      <c r="AJ27" s="63"/>
      <c r="AK27" s="64"/>
      <c r="AL27" s="26"/>
      <c r="AM27" s="65">
        <v>2</v>
      </c>
      <c r="AN27" s="63">
        <v>0</v>
      </c>
      <c r="AO27" s="22">
        <f t="shared" ref="AO27:AO29" si="45">AN27/(AN27+AM27)*100</f>
        <v>0</v>
      </c>
      <c r="AP27" s="63"/>
      <c r="AQ27" s="64"/>
      <c r="AR27" s="11"/>
      <c r="AS27" s="29">
        <f t="shared" si="9"/>
        <v>14</v>
      </c>
      <c r="AT27" s="7">
        <f t="shared" si="10"/>
        <v>9</v>
      </c>
      <c r="AU27" s="28">
        <f t="shared" si="11"/>
        <v>39.130434782608695</v>
      </c>
      <c r="AV27" s="6">
        <f t="shared" si="12"/>
        <v>0</v>
      </c>
      <c r="AW27" s="7">
        <f t="shared" si="13"/>
        <v>0</v>
      </c>
      <c r="AX27" s="22">
        <v>0</v>
      </c>
      <c r="AY27" s="40">
        <f t="shared" si="37"/>
        <v>14</v>
      </c>
      <c r="AZ27" s="7">
        <f t="shared" si="38"/>
        <v>9</v>
      </c>
      <c r="BA27" s="25">
        <f t="shared" si="17"/>
        <v>39.130434782608695</v>
      </c>
    </row>
    <row r="28" spans="2:53" x14ac:dyDescent="0.25">
      <c r="B28" s="47" t="s">
        <v>35</v>
      </c>
      <c r="C28" s="32"/>
      <c r="D28" s="33"/>
      <c r="E28" s="10"/>
      <c r="F28" s="63"/>
      <c r="G28" s="64"/>
      <c r="H28" s="15"/>
      <c r="I28" s="36">
        <v>2</v>
      </c>
      <c r="J28" s="33">
        <v>1</v>
      </c>
      <c r="K28" s="10">
        <f t="shared" si="0"/>
        <v>33.333333333333329</v>
      </c>
      <c r="L28" s="63">
        <v>3</v>
      </c>
      <c r="M28" s="64">
        <v>4</v>
      </c>
      <c r="N28" s="28">
        <f t="shared" ref="N28" si="46">M28/(M28+L28)*100</f>
        <v>57.142857142857139</v>
      </c>
      <c r="O28" s="65">
        <v>1</v>
      </c>
      <c r="P28" s="63">
        <v>1</v>
      </c>
      <c r="Q28" s="22">
        <f t="shared" si="39"/>
        <v>50</v>
      </c>
      <c r="R28" s="63">
        <v>13</v>
      </c>
      <c r="S28" s="64">
        <v>6</v>
      </c>
      <c r="T28" s="22">
        <f t="shared" ref="T28:T29" si="47">S28/(S28+R28)*100</f>
        <v>31.578947368421051</v>
      </c>
      <c r="U28" s="65">
        <v>5</v>
      </c>
      <c r="V28" s="63">
        <v>3</v>
      </c>
      <c r="W28" s="22">
        <f t="shared" si="40"/>
        <v>37.5</v>
      </c>
      <c r="X28" s="59">
        <v>14</v>
      </c>
      <c r="Y28" s="60">
        <v>7</v>
      </c>
      <c r="Z28" s="28">
        <f t="shared" ref="Z28:Z30" si="48">Y28/(Y28+X28)*100</f>
        <v>33.333333333333329</v>
      </c>
      <c r="AA28" s="65">
        <v>2</v>
      </c>
      <c r="AB28" s="63">
        <v>0</v>
      </c>
      <c r="AC28" s="22">
        <f t="shared" si="41"/>
        <v>0</v>
      </c>
      <c r="AD28" s="63">
        <v>7</v>
      </c>
      <c r="AE28" s="64">
        <v>3</v>
      </c>
      <c r="AF28" s="22">
        <f t="shared" ref="AF28:AF30" si="49">AE28/(AE28+AD28)*100</f>
        <v>30</v>
      </c>
      <c r="AG28" s="65"/>
      <c r="AH28" s="63"/>
      <c r="AI28" s="22"/>
      <c r="AJ28" s="63"/>
      <c r="AK28" s="64"/>
      <c r="AL28" s="25"/>
      <c r="AM28" s="65"/>
      <c r="AN28" s="63"/>
      <c r="AO28" s="22"/>
      <c r="AP28" s="63"/>
      <c r="AQ28" s="64"/>
      <c r="AR28" s="28"/>
      <c r="AS28" s="29">
        <f t="shared" si="9"/>
        <v>10</v>
      </c>
      <c r="AT28" s="7">
        <f t="shared" si="10"/>
        <v>5</v>
      </c>
      <c r="AU28" s="28">
        <f t="shared" si="11"/>
        <v>33.333333333333329</v>
      </c>
      <c r="AV28" s="6">
        <f t="shared" si="12"/>
        <v>37</v>
      </c>
      <c r="AW28" s="7">
        <f t="shared" si="13"/>
        <v>20</v>
      </c>
      <c r="AX28" s="22">
        <f t="shared" si="14"/>
        <v>35.087719298245609</v>
      </c>
      <c r="AY28" s="40">
        <f t="shared" si="37"/>
        <v>47</v>
      </c>
      <c r="AZ28" s="7">
        <f t="shared" si="38"/>
        <v>25</v>
      </c>
      <c r="BA28" s="25">
        <f t="shared" si="17"/>
        <v>34.722222222222221</v>
      </c>
    </row>
    <row r="29" spans="2:53" x14ac:dyDescent="0.25">
      <c r="B29" s="47" t="s">
        <v>36</v>
      </c>
      <c r="C29" s="32"/>
      <c r="D29" s="33"/>
      <c r="E29" s="11"/>
      <c r="F29" s="63"/>
      <c r="G29" s="64"/>
      <c r="H29" s="15"/>
      <c r="I29" s="36"/>
      <c r="J29" s="33"/>
      <c r="K29" s="10"/>
      <c r="L29" s="63"/>
      <c r="M29" s="64"/>
      <c r="N29" s="28"/>
      <c r="O29" s="65">
        <v>0</v>
      </c>
      <c r="P29" s="63">
        <v>2</v>
      </c>
      <c r="Q29" s="22">
        <f t="shared" si="39"/>
        <v>100</v>
      </c>
      <c r="R29" s="63">
        <v>1</v>
      </c>
      <c r="S29" s="64">
        <v>0</v>
      </c>
      <c r="T29" s="22">
        <f t="shared" si="47"/>
        <v>0</v>
      </c>
      <c r="U29" s="65">
        <v>1</v>
      </c>
      <c r="V29" s="63">
        <v>3</v>
      </c>
      <c r="W29" s="22">
        <f t="shared" si="40"/>
        <v>75</v>
      </c>
      <c r="X29" s="59">
        <v>0</v>
      </c>
      <c r="Y29" s="60">
        <v>2</v>
      </c>
      <c r="Z29" s="28">
        <f t="shared" si="48"/>
        <v>100</v>
      </c>
      <c r="AA29" s="65">
        <v>2</v>
      </c>
      <c r="AB29" s="63">
        <v>0</v>
      </c>
      <c r="AC29" s="22">
        <f t="shared" si="41"/>
        <v>0</v>
      </c>
      <c r="AD29" s="63">
        <v>3</v>
      </c>
      <c r="AE29" s="64">
        <v>1</v>
      </c>
      <c r="AF29" s="22">
        <f t="shared" si="49"/>
        <v>25</v>
      </c>
      <c r="AG29" s="65">
        <v>0</v>
      </c>
      <c r="AH29" s="63">
        <v>1</v>
      </c>
      <c r="AI29" s="22">
        <f t="shared" si="42"/>
        <v>100</v>
      </c>
      <c r="AJ29" s="63">
        <v>2</v>
      </c>
      <c r="AK29" s="64">
        <v>1</v>
      </c>
      <c r="AL29" s="25">
        <f t="shared" ref="AL29" si="50">AK29/(AK29+AJ29)*100</f>
        <v>33.333333333333329</v>
      </c>
      <c r="AM29" s="65">
        <v>2</v>
      </c>
      <c r="AN29" s="63">
        <v>1</v>
      </c>
      <c r="AO29" s="22">
        <f t="shared" si="45"/>
        <v>33.333333333333329</v>
      </c>
      <c r="AP29" s="63"/>
      <c r="AQ29" s="64"/>
      <c r="AR29" s="28"/>
      <c r="AS29" s="29">
        <f t="shared" si="9"/>
        <v>5</v>
      </c>
      <c r="AT29" s="7">
        <f t="shared" si="10"/>
        <v>7</v>
      </c>
      <c r="AU29" s="28">
        <f t="shared" si="11"/>
        <v>58.333333333333336</v>
      </c>
      <c r="AV29" s="6">
        <f t="shared" si="12"/>
        <v>6</v>
      </c>
      <c r="AW29" s="7">
        <f t="shared" si="13"/>
        <v>4</v>
      </c>
      <c r="AX29" s="22">
        <f t="shared" si="14"/>
        <v>40</v>
      </c>
      <c r="AY29" s="40">
        <f t="shared" si="37"/>
        <v>11</v>
      </c>
      <c r="AZ29" s="7">
        <f t="shared" si="38"/>
        <v>11</v>
      </c>
      <c r="BA29" s="25">
        <f t="shared" si="17"/>
        <v>50</v>
      </c>
    </row>
    <row r="30" spans="2:53" x14ac:dyDescent="0.25">
      <c r="B30" s="47" t="s">
        <v>37</v>
      </c>
      <c r="C30" s="32"/>
      <c r="D30" s="33"/>
      <c r="E30" s="11"/>
      <c r="F30" s="63"/>
      <c r="G30" s="64"/>
      <c r="H30" s="15"/>
      <c r="I30" s="36"/>
      <c r="J30" s="33"/>
      <c r="K30" s="10"/>
      <c r="L30" s="63"/>
      <c r="M30" s="64"/>
      <c r="N30" s="28"/>
      <c r="O30" s="65">
        <v>2</v>
      </c>
      <c r="P30" s="63">
        <v>1</v>
      </c>
      <c r="Q30" s="22">
        <f t="shared" ref="Q30:Q36" si="51">P30/(P30+O30)*100</f>
        <v>33.333333333333329</v>
      </c>
      <c r="R30" s="63"/>
      <c r="S30" s="64"/>
      <c r="T30" s="22"/>
      <c r="U30" s="65"/>
      <c r="V30" s="63"/>
      <c r="W30" s="22"/>
      <c r="X30" s="59">
        <v>1</v>
      </c>
      <c r="Y30" s="60">
        <v>1</v>
      </c>
      <c r="Z30" s="28">
        <f t="shared" si="48"/>
        <v>50</v>
      </c>
      <c r="AA30" s="65">
        <v>1</v>
      </c>
      <c r="AB30" s="63">
        <v>0</v>
      </c>
      <c r="AC30" s="22">
        <f t="shared" ref="AC30:AC36" si="52">AB30/(AB30+AA30)*100</f>
        <v>0</v>
      </c>
      <c r="AD30" s="63">
        <v>1</v>
      </c>
      <c r="AE30" s="64">
        <v>0</v>
      </c>
      <c r="AF30" s="22">
        <f t="shared" si="49"/>
        <v>0</v>
      </c>
      <c r="AG30" s="65"/>
      <c r="AH30" s="63"/>
      <c r="AI30" s="15"/>
      <c r="AJ30" s="63"/>
      <c r="AK30" s="64"/>
      <c r="AL30" s="25"/>
      <c r="AM30" s="65"/>
      <c r="AN30" s="63"/>
      <c r="AO30" s="21"/>
      <c r="AP30" s="63"/>
      <c r="AQ30" s="64"/>
      <c r="AR30" s="11"/>
      <c r="AS30" s="29">
        <f t="shared" si="9"/>
        <v>3</v>
      </c>
      <c r="AT30" s="7">
        <f t="shared" si="10"/>
        <v>1</v>
      </c>
      <c r="AU30" s="28">
        <f t="shared" si="11"/>
        <v>25</v>
      </c>
      <c r="AV30" s="6">
        <f t="shared" si="12"/>
        <v>2</v>
      </c>
      <c r="AW30" s="7">
        <f t="shared" si="13"/>
        <v>1</v>
      </c>
      <c r="AX30" s="22">
        <f t="shared" si="14"/>
        <v>33.333333333333329</v>
      </c>
      <c r="AY30" s="40">
        <f t="shared" si="37"/>
        <v>5</v>
      </c>
      <c r="AZ30" s="7">
        <f t="shared" si="38"/>
        <v>2</v>
      </c>
      <c r="BA30" s="25">
        <f t="shared" si="17"/>
        <v>28.571428571428569</v>
      </c>
    </row>
    <row r="31" spans="2:53" x14ac:dyDescent="0.25">
      <c r="B31" s="47" t="s">
        <v>38</v>
      </c>
      <c r="C31" s="32">
        <v>0</v>
      </c>
      <c r="D31" s="33">
        <v>1</v>
      </c>
      <c r="E31" s="10">
        <f t="shared" ref="E31:E33" si="53">D31/(D31+C31)*100</f>
        <v>100</v>
      </c>
      <c r="F31" s="63"/>
      <c r="G31" s="64"/>
      <c r="H31" s="15"/>
      <c r="I31" s="36">
        <v>1</v>
      </c>
      <c r="J31" s="33">
        <v>0</v>
      </c>
      <c r="K31" s="10">
        <f t="shared" si="0"/>
        <v>0</v>
      </c>
      <c r="L31" s="63"/>
      <c r="M31" s="64"/>
      <c r="N31" s="16"/>
      <c r="O31" s="65">
        <v>2</v>
      </c>
      <c r="P31" s="63">
        <v>4</v>
      </c>
      <c r="Q31" s="22">
        <f t="shared" si="51"/>
        <v>66.666666666666657</v>
      </c>
      <c r="R31" s="63"/>
      <c r="S31" s="64"/>
      <c r="T31" s="15"/>
      <c r="U31" s="65">
        <v>1</v>
      </c>
      <c r="V31" s="63">
        <v>2</v>
      </c>
      <c r="W31" s="22">
        <f t="shared" ref="W31:W36" si="54">V31/(V31+U31)*100</f>
        <v>66.666666666666657</v>
      </c>
      <c r="X31" s="59"/>
      <c r="Y31" s="60"/>
      <c r="Z31" s="16"/>
      <c r="AA31" s="65">
        <v>0</v>
      </c>
      <c r="AB31" s="63">
        <v>1</v>
      </c>
      <c r="AC31" s="22">
        <f t="shared" si="52"/>
        <v>100</v>
      </c>
      <c r="AD31" s="63"/>
      <c r="AE31" s="64"/>
      <c r="AF31" s="21"/>
      <c r="AG31" s="65">
        <v>2</v>
      </c>
      <c r="AH31" s="63">
        <v>0</v>
      </c>
      <c r="AI31" s="22">
        <f t="shared" ref="AI31:AI36" si="55">AH31/(AH31+AG31)*100</f>
        <v>0</v>
      </c>
      <c r="AJ31" s="63"/>
      <c r="AK31" s="64"/>
      <c r="AL31" s="26"/>
      <c r="AM31" s="65"/>
      <c r="AN31" s="63"/>
      <c r="AO31" s="21"/>
      <c r="AP31" s="63"/>
      <c r="AQ31" s="64"/>
      <c r="AR31" s="11"/>
      <c r="AS31" s="29">
        <f t="shared" si="9"/>
        <v>6</v>
      </c>
      <c r="AT31" s="7">
        <f t="shared" si="10"/>
        <v>8</v>
      </c>
      <c r="AU31" s="28">
        <f t="shared" si="11"/>
        <v>57.142857142857139</v>
      </c>
      <c r="AV31" s="6">
        <f t="shared" si="12"/>
        <v>0</v>
      </c>
      <c r="AW31" s="7">
        <f t="shared" si="13"/>
        <v>0</v>
      </c>
      <c r="AX31" s="22">
        <v>0</v>
      </c>
      <c r="AY31" s="40">
        <f t="shared" si="37"/>
        <v>6</v>
      </c>
      <c r="AZ31" s="7">
        <f t="shared" si="38"/>
        <v>8</v>
      </c>
      <c r="BA31" s="25">
        <f t="shared" si="17"/>
        <v>57.142857142857139</v>
      </c>
    </row>
    <row r="32" spans="2:53" x14ac:dyDescent="0.25">
      <c r="B32" s="47" t="s">
        <v>39</v>
      </c>
      <c r="C32" s="32">
        <v>0</v>
      </c>
      <c r="D32" s="33">
        <v>0</v>
      </c>
      <c r="E32" s="10">
        <v>0</v>
      </c>
      <c r="F32" s="63"/>
      <c r="G32" s="64"/>
      <c r="H32" s="15"/>
      <c r="I32" s="36"/>
      <c r="J32" s="33"/>
      <c r="K32" s="10"/>
      <c r="L32" s="63"/>
      <c r="M32" s="64"/>
      <c r="N32" s="16"/>
      <c r="O32" s="65">
        <v>3</v>
      </c>
      <c r="P32" s="63">
        <v>1</v>
      </c>
      <c r="Q32" s="22">
        <f t="shared" si="51"/>
        <v>25</v>
      </c>
      <c r="R32" s="63"/>
      <c r="S32" s="64"/>
      <c r="T32" s="15"/>
      <c r="U32" s="65">
        <v>1</v>
      </c>
      <c r="V32" s="63">
        <v>1</v>
      </c>
      <c r="W32" s="22">
        <f t="shared" si="54"/>
        <v>50</v>
      </c>
      <c r="X32" s="59"/>
      <c r="Y32" s="60"/>
      <c r="Z32" s="16"/>
      <c r="AA32" s="65">
        <v>2</v>
      </c>
      <c r="AB32" s="63">
        <v>0</v>
      </c>
      <c r="AC32" s="22">
        <f t="shared" si="52"/>
        <v>0</v>
      </c>
      <c r="AD32" s="63"/>
      <c r="AE32" s="64"/>
      <c r="AF32" s="21"/>
      <c r="AG32" s="65"/>
      <c r="AH32" s="63"/>
      <c r="AI32" s="22"/>
      <c r="AJ32" s="63"/>
      <c r="AK32" s="64"/>
      <c r="AL32" s="26"/>
      <c r="AM32" s="65"/>
      <c r="AN32" s="63"/>
      <c r="AO32" s="21"/>
      <c r="AP32" s="63"/>
      <c r="AQ32" s="64"/>
      <c r="AR32" s="11"/>
      <c r="AS32" s="29">
        <f t="shared" si="9"/>
        <v>6</v>
      </c>
      <c r="AT32" s="7">
        <f t="shared" si="10"/>
        <v>2</v>
      </c>
      <c r="AU32" s="28">
        <f t="shared" si="11"/>
        <v>25</v>
      </c>
      <c r="AV32" s="6">
        <f t="shared" si="12"/>
        <v>0</v>
      </c>
      <c r="AW32" s="7">
        <f t="shared" si="13"/>
        <v>0</v>
      </c>
      <c r="AX32" s="22">
        <v>0</v>
      </c>
      <c r="AY32" s="40">
        <f t="shared" si="37"/>
        <v>6</v>
      </c>
      <c r="AZ32" s="7">
        <f t="shared" si="38"/>
        <v>2</v>
      </c>
      <c r="BA32" s="25">
        <f t="shared" ref="BA32:BA33" si="56">AZ32/(AZ32+AY32)*100</f>
        <v>25</v>
      </c>
    </row>
    <row r="33" spans="2:53" x14ac:dyDescent="0.25">
      <c r="B33" s="47" t="s">
        <v>40</v>
      </c>
      <c r="C33" s="32">
        <v>1</v>
      </c>
      <c r="D33" s="33">
        <v>0</v>
      </c>
      <c r="E33" s="10">
        <f t="shared" si="53"/>
        <v>0</v>
      </c>
      <c r="F33" s="63"/>
      <c r="G33" s="64"/>
      <c r="H33" s="22"/>
      <c r="I33" s="36">
        <v>1</v>
      </c>
      <c r="J33" s="33">
        <v>1</v>
      </c>
      <c r="K33" s="10">
        <f t="shared" si="0"/>
        <v>50</v>
      </c>
      <c r="L33" s="63"/>
      <c r="M33" s="64"/>
      <c r="N33" s="28"/>
      <c r="O33" s="65">
        <v>5</v>
      </c>
      <c r="P33" s="63">
        <v>8</v>
      </c>
      <c r="Q33" s="22">
        <f t="shared" si="51"/>
        <v>61.53846153846154</v>
      </c>
      <c r="R33" s="63">
        <v>5</v>
      </c>
      <c r="S33" s="64">
        <v>11</v>
      </c>
      <c r="T33" s="22">
        <f t="shared" ref="T33:T34" si="57">S33/(S33+R33)*100</f>
        <v>68.75</v>
      </c>
      <c r="U33" s="65">
        <v>11</v>
      </c>
      <c r="V33" s="63">
        <v>16</v>
      </c>
      <c r="W33" s="22">
        <f t="shared" si="54"/>
        <v>59.259259259259252</v>
      </c>
      <c r="X33" s="59">
        <v>26</v>
      </c>
      <c r="Y33" s="60">
        <v>20</v>
      </c>
      <c r="Z33" s="28">
        <f t="shared" ref="Z33:Z34" si="58">Y33/(Y33+X33)*100</f>
        <v>43.478260869565219</v>
      </c>
      <c r="AA33" s="65">
        <v>14</v>
      </c>
      <c r="AB33" s="63">
        <v>8</v>
      </c>
      <c r="AC33" s="22">
        <f t="shared" si="52"/>
        <v>36.363636363636367</v>
      </c>
      <c r="AD33" s="63">
        <v>41</v>
      </c>
      <c r="AE33" s="64">
        <v>20</v>
      </c>
      <c r="AF33" s="22">
        <f t="shared" ref="AF33:AF34" si="59">AE33/(AE33+AD33)*100</f>
        <v>32.786885245901637</v>
      </c>
      <c r="AG33" s="65">
        <v>6</v>
      </c>
      <c r="AH33" s="63">
        <v>6</v>
      </c>
      <c r="AI33" s="22">
        <f t="shared" si="55"/>
        <v>50</v>
      </c>
      <c r="AJ33" s="63">
        <v>10</v>
      </c>
      <c r="AK33" s="64">
        <v>8</v>
      </c>
      <c r="AL33" s="25">
        <f t="shared" ref="AL33:AL35" si="60">AK33/(AK33+AJ33)*100</f>
        <v>44.444444444444443</v>
      </c>
      <c r="AM33" s="65">
        <v>1</v>
      </c>
      <c r="AN33" s="63">
        <v>2</v>
      </c>
      <c r="AO33" s="22">
        <f t="shared" ref="AO33:AO36" si="61">AN33/(AN33+AM33)*100</f>
        <v>66.666666666666657</v>
      </c>
      <c r="AP33" s="63">
        <v>2</v>
      </c>
      <c r="AQ33" s="64">
        <v>3</v>
      </c>
      <c r="AR33" s="28">
        <f t="shared" ref="AR33:AR34" si="62">AQ33/(AQ33+AP33)*100</f>
        <v>60</v>
      </c>
      <c r="AS33" s="29">
        <f t="shared" si="9"/>
        <v>39</v>
      </c>
      <c r="AT33" s="7">
        <f t="shared" si="10"/>
        <v>41</v>
      </c>
      <c r="AU33" s="28">
        <f t="shared" si="11"/>
        <v>51.249999999999993</v>
      </c>
      <c r="AV33" s="6">
        <f t="shared" si="12"/>
        <v>84</v>
      </c>
      <c r="AW33" s="7">
        <f t="shared" si="13"/>
        <v>62</v>
      </c>
      <c r="AX33" s="22">
        <f t="shared" si="14"/>
        <v>42.465753424657535</v>
      </c>
      <c r="AY33" s="40">
        <f t="shared" si="37"/>
        <v>123</v>
      </c>
      <c r="AZ33" s="7">
        <f t="shared" si="38"/>
        <v>103</v>
      </c>
      <c r="BA33" s="25">
        <f t="shared" si="56"/>
        <v>45.575221238938049</v>
      </c>
    </row>
    <row r="34" spans="2:53" x14ac:dyDescent="0.25">
      <c r="B34" s="47" t="s">
        <v>41</v>
      </c>
      <c r="C34" s="32"/>
      <c r="D34" s="33"/>
      <c r="E34" s="11"/>
      <c r="F34" s="63"/>
      <c r="G34" s="64"/>
      <c r="H34" s="22"/>
      <c r="I34" s="36">
        <v>1</v>
      </c>
      <c r="J34" s="33">
        <v>2</v>
      </c>
      <c r="K34" s="10">
        <f t="shared" si="0"/>
        <v>66.666666666666657</v>
      </c>
      <c r="L34" s="63">
        <v>1</v>
      </c>
      <c r="M34" s="64">
        <v>0</v>
      </c>
      <c r="N34" s="28">
        <f t="shared" ref="N34" si="63">M34/(M34+L34)*100</f>
        <v>0</v>
      </c>
      <c r="O34" s="65">
        <v>1</v>
      </c>
      <c r="P34" s="63">
        <v>2</v>
      </c>
      <c r="Q34" s="22">
        <f t="shared" si="51"/>
        <v>66.666666666666657</v>
      </c>
      <c r="R34" s="63">
        <v>5</v>
      </c>
      <c r="S34" s="64">
        <v>3</v>
      </c>
      <c r="T34" s="22">
        <f t="shared" si="57"/>
        <v>37.5</v>
      </c>
      <c r="U34" s="65">
        <v>3</v>
      </c>
      <c r="V34" s="63">
        <v>2</v>
      </c>
      <c r="W34" s="22">
        <f t="shared" si="54"/>
        <v>40</v>
      </c>
      <c r="X34" s="59">
        <v>7</v>
      </c>
      <c r="Y34" s="60">
        <v>2</v>
      </c>
      <c r="Z34" s="28">
        <f t="shared" si="58"/>
        <v>22.222222222222221</v>
      </c>
      <c r="AA34" s="65">
        <v>7</v>
      </c>
      <c r="AB34" s="63">
        <v>0</v>
      </c>
      <c r="AC34" s="22">
        <f t="shared" si="52"/>
        <v>0</v>
      </c>
      <c r="AD34" s="63">
        <v>12</v>
      </c>
      <c r="AE34" s="64">
        <v>11</v>
      </c>
      <c r="AF34" s="22">
        <f t="shared" si="59"/>
        <v>47.826086956521742</v>
      </c>
      <c r="AG34" s="65">
        <v>1</v>
      </c>
      <c r="AH34" s="63">
        <v>4</v>
      </c>
      <c r="AI34" s="22">
        <f t="shared" si="55"/>
        <v>80</v>
      </c>
      <c r="AJ34" s="63">
        <v>16</v>
      </c>
      <c r="AK34" s="64">
        <v>5</v>
      </c>
      <c r="AL34" s="25">
        <f t="shared" si="60"/>
        <v>23.809523809523807</v>
      </c>
      <c r="AM34" s="65">
        <v>1</v>
      </c>
      <c r="AN34" s="63">
        <v>1</v>
      </c>
      <c r="AO34" s="22">
        <f t="shared" si="61"/>
        <v>50</v>
      </c>
      <c r="AP34" s="63">
        <v>2</v>
      </c>
      <c r="AQ34" s="64">
        <v>0</v>
      </c>
      <c r="AR34" s="28">
        <f t="shared" si="62"/>
        <v>0</v>
      </c>
      <c r="AS34" s="29">
        <f t="shared" si="9"/>
        <v>14</v>
      </c>
      <c r="AT34" s="7">
        <f t="shared" si="10"/>
        <v>11</v>
      </c>
      <c r="AU34" s="28">
        <f t="shared" si="11"/>
        <v>44</v>
      </c>
      <c r="AV34" s="6">
        <f t="shared" si="12"/>
        <v>43</v>
      </c>
      <c r="AW34" s="7">
        <f t="shared" si="13"/>
        <v>21</v>
      </c>
      <c r="AX34" s="22">
        <f t="shared" si="14"/>
        <v>32.8125</v>
      </c>
      <c r="AY34" s="40">
        <f t="shared" si="37"/>
        <v>57</v>
      </c>
      <c r="AZ34" s="7">
        <f t="shared" si="38"/>
        <v>32</v>
      </c>
      <c r="BA34" s="25">
        <f>AZ34/(AZ34+AY34)*100</f>
        <v>35.955056179775283</v>
      </c>
    </row>
    <row r="35" spans="2:53" x14ac:dyDescent="0.25">
      <c r="B35" s="47" t="s">
        <v>42</v>
      </c>
      <c r="C35" s="32"/>
      <c r="D35" s="33"/>
      <c r="E35" s="11"/>
      <c r="F35" s="63"/>
      <c r="G35" s="64"/>
      <c r="H35" s="15"/>
      <c r="I35" s="36">
        <v>0</v>
      </c>
      <c r="J35" s="33">
        <v>3</v>
      </c>
      <c r="K35" s="10">
        <f t="shared" si="0"/>
        <v>100</v>
      </c>
      <c r="L35" s="63"/>
      <c r="M35" s="64"/>
      <c r="N35" s="16"/>
      <c r="O35" s="65">
        <v>1</v>
      </c>
      <c r="P35" s="63">
        <v>3</v>
      </c>
      <c r="Q35" s="22">
        <f t="shared" si="51"/>
        <v>75</v>
      </c>
      <c r="R35" s="63"/>
      <c r="S35" s="64"/>
      <c r="T35" s="15"/>
      <c r="U35" s="65">
        <v>3</v>
      </c>
      <c r="V35" s="63">
        <v>3</v>
      </c>
      <c r="W35" s="22">
        <f t="shared" si="54"/>
        <v>50</v>
      </c>
      <c r="X35" s="59"/>
      <c r="Y35" s="60"/>
      <c r="Z35" s="28"/>
      <c r="AA35" s="65">
        <v>5</v>
      </c>
      <c r="AB35" s="63">
        <v>5</v>
      </c>
      <c r="AC35" s="22">
        <f t="shared" si="52"/>
        <v>50</v>
      </c>
      <c r="AD35" s="63"/>
      <c r="AE35" s="64"/>
      <c r="AF35" s="22"/>
      <c r="AG35" s="65">
        <v>3</v>
      </c>
      <c r="AH35" s="63">
        <v>5</v>
      </c>
      <c r="AI35" s="22">
        <f t="shared" si="55"/>
        <v>62.5</v>
      </c>
      <c r="AJ35" s="63">
        <v>1</v>
      </c>
      <c r="AK35" s="64">
        <v>0</v>
      </c>
      <c r="AL35" s="25">
        <f t="shared" si="60"/>
        <v>0</v>
      </c>
      <c r="AM35" s="65">
        <v>2</v>
      </c>
      <c r="AN35" s="63">
        <v>1</v>
      </c>
      <c r="AO35" s="22">
        <f t="shared" si="61"/>
        <v>33.333333333333329</v>
      </c>
      <c r="AP35" s="63"/>
      <c r="AQ35" s="64"/>
      <c r="AR35" s="11"/>
      <c r="AS35" s="29">
        <f t="shared" si="9"/>
        <v>14</v>
      </c>
      <c r="AT35" s="7">
        <f t="shared" si="10"/>
        <v>20</v>
      </c>
      <c r="AU35" s="28">
        <f t="shared" si="11"/>
        <v>58.82352941176471</v>
      </c>
      <c r="AV35" s="6">
        <f t="shared" si="12"/>
        <v>1</v>
      </c>
      <c r="AW35" s="7">
        <f t="shared" si="13"/>
        <v>0</v>
      </c>
      <c r="AX35" s="22">
        <f t="shared" si="14"/>
        <v>0</v>
      </c>
      <c r="AY35" s="40">
        <f t="shared" si="37"/>
        <v>15</v>
      </c>
      <c r="AZ35" s="7">
        <f t="shared" si="38"/>
        <v>20</v>
      </c>
      <c r="BA35" s="25">
        <f>AZ35/(AZ35+AY35)*100</f>
        <v>57.142857142857139</v>
      </c>
    </row>
    <row r="36" spans="2:53" ht="16.5" thickBot="1" x14ac:dyDescent="0.3">
      <c r="B36" s="48" t="s">
        <v>43</v>
      </c>
      <c r="C36" s="34"/>
      <c r="D36" s="33"/>
      <c r="E36" s="12"/>
      <c r="F36" s="66"/>
      <c r="G36" s="67"/>
      <c r="H36" s="39"/>
      <c r="I36" s="38">
        <v>0</v>
      </c>
      <c r="J36" s="35">
        <v>2</v>
      </c>
      <c r="K36" s="10">
        <f t="shared" si="0"/>
        <v>100</v>
      </c>
      <c r="L36" s="66"/>
      <c r="M36" s="67"/>
      <c r="N36" s="17"/>
      <c r="O36" s="68">
        <v>0</v>
      </c>
      <c r="P36" s="66">
        <v>1</v>
      </c>
      <c r="Q36" s="22">
        <f t="shared" si="51"/>
        <v>100</v>
      </c>
      <c r="R36" s="66"/>
      <c r="S36" s="67"/>
      <c r="T36" s="22"/>
      <c r="U36" s="68">
        <v>0</v>
      </c>
      <c r="V36" s="66">
        <v>1</v>
      </c>
      <c r="W36" s="22">
        <f t="shared" si="54"/>
        <v>100</v>
      </c>
      <c r="X36" s="61"/>
      <c r="Y36" s="62"/>
      <c r="Z36" s="28"/>
      <c r="AA36" s="68">
        <v>3</v>
      </c>
      <c r="AB36" s="66">
        <v>1</v>
      </c>
      <c r="AC36" s="22">
        <f t="shared" si="52"/>
        <v>25</v>
      </c>
      <c r="AD36" s="66"/>
      <c r="AE36" s="67"/>
      <c r="AF36" s="22"/>
      <c r="AG36" s="68">
        <v>2</v>
      </c>
      <c r="AH36" s="66">
        <v>0</v>
      </c>
      <c r="AI36" s="22">
        <f t="shared" si="55"/>
        <v>0</v>
      </c>
      <c r="AJ36" s="66"/>
      <c r="AK36" s="67"/>
      <c r="AL36" s="27"/>
      <c r="AM36" s="68">
        <v>2</v>
      </c>
      <c r="AN36" s="66">
        <v>1</v>
      </c>
      <c r="AO36" s="22">
        <f t="shared" si="61"/>
        <v>33.333333333333329</v>
      </c>
      <c r="AP36" s="66"/>
      <c r="AQ36" s="67"/>
      <c r="AR36" s="12"/>
      <c r="AS36" s="30">
        <f t="shared" si="9"/>
        <v>7</v>
      </c>
      <c r="AT36" s="7">
        <f t="shared" si="10"/>
        <v>6</v>
      </c>
      <c r="AU36" s="31">
        <f t="shared" si="11"/>
        <v>46.153846153846153</v>
      </c>
      <c r="AV36" s="8">
        <f t="shared" si="12"/>
        <v>0</v>
      </c>
      <c r="AW36" s="9">
        <f t="shared" si="13"/>
        <v>0</v>
      </c>
      <c r="AX36" s="22">
        <v>0</v>
      </c>
      <c r="AY36" s="41">
        <f t="shared" si="37"/>
        <v>7</v>
      </c>
      <c r="AZ36" s="42">
        <f t="shared" si="38"/>
        <v>6</v>
      </c>
      <c r="BA36" s="43">
        <f>AZ36/(AZ36+AY36)*100</f>
        <v>46.153846153846153</v>
      </c>
    </row>
    <row r="37" spans="2:53" ht="16.5" thickBot="1" x14ac:dyDescent="0.3">
      <c r="B37" s="49" t="s">
        <v>7</v>
      </c>
      <c r="C37" s="50">
        <f>SUM(C7:C36)</f>
        <v>4</v>
      </c>
      <c r="D37" s="51">
        <f>SUM(D7:D36)</f>
        <v>9</v>
      </c>
      <c r="E37" s="52">
        <f>D37/(C37+D37)*100</f>
        <v>69.230769230769226</v>
      </c>
      <c r="F37" s="50">
        <f>SUM(F7:F36)</f>
        <v>1</v>
      </c>
      <c r="G37" s="53">
        <f>SUM(G7:G36)</f>
        <v>3</v>
      </c>
      <c r="H37" s="54">
        <f>G37/(F37+G37)*100</f>
        <v>75</v>
      </c>
      <c r="I37" s="55">
        <f>SUM(I7:I36)</f>
        <v>145</v>
      </c>
      <c r="J37" s="51">
        <f>SUM(J7:J36)</f>
        <v>244</v>
      </c>
      <c r="K37" s="52">
        <f>J37/(I37+J37)*100</f>
        <v>62.724935732647815</v>
      </c>
      <c r="L37" s="50">
        <f>SUM(L7:L36)</f>
        <v>267</v>
      </c>
      <c r="M37" s="51">
        <f>SUM(M7:M36)</f>
        <v>229</v>
      </c>
      <c r="N37" s="52">
        <f>M37/(L37+M37)*100</f>
        <v>46.169354838709673</v>
      </c>
      <c r="O37" s="50">
        <f>SUM(O7:O36)</f>
        <v>419</v>
      </c>
      <c r="P37" s="51">
        <f>SUM(P7:P36)</f>
        <v>513</v>
      </c>
      <c r="Q37" s="54">
        <f>P37/(O37+P37)*100</f>
        <v>55.042918454935617</v>
      </c>
      <c r="R37" s="56">
        <f>SUM(R7:R36)</f>
        <v>1100</v>
      </c>
      <c r="S37" s="45">
        <f>SUM(S7:S36)</f>
        <v>641</v>
      </c>
      <c r="T37" s="54">
        <f>S37/(R37+S37)*100</f>
        <v>36.817920735209647</v>
      </c>
      <c r="U37" s="55">
        <f>SUM(U7:U36)</f>
        <v>484</v>
      </c>
      <c r="V37" s="51">
        <f>SUM(V7:V36)</f>
        <v>412</v>
      </c>
      <c r="W37" s="54">
        <f>V37/(U37+V37)*100</f>
        <v>45.982142857142854</v>
      </c>
      <c r="X37" s="50">
        <f>SUM(X7:X36)</f>
        <v>887</v>
      </c>
      <c r="Y37" s="45">
        <f>SUM(Y7:Y36)</f>
        <v>522</v>
      </c>
      <c r="Z37" s="52">
        <f>Y37/(X37+Y37)*100</f>
        <v>37.047551454932574</v>
      </c>
      <c r="AA37" s="50">
        <f>SUM(AA7:AA36)</f>
        <v>314</v>
      </c>
      <c r="AB37" s="51">
        <f>SUM(AB7:AB36)</f>
        <v>192</v>
      </c>
      <c r="AC37" s="54">
        <f>AB37/(AA37+AB37)*100</f>
        <v>37.944664031620547</v>
      </c>
      <c r="AD37" s="50">
        <f>SUM(AD7:AD36)</f>
        <v>557</v>
      </c>
      <c r="AE37" s="51">
        <f>SUM(AE7:AE36)</f>
        <v>270</v>
      </c>
      <c r="AF37" s="54">
        <f>AE37/(AD37+AE37)*100</f>
        <v>32.648125755743649</v>
      </c>
      <c r="AG37" s="55">
        <f>SUM(AG7:AG36)</f>
        <v>96</v>
      </c>
      <c r="AH37" s="51">
        <f>SUM(AH7:AH36)</f>
        <v>73</v>
      </c>
      <c r="AI37" s="54">
        <f>AH37/(AG37+AH37)*100</f>
        <v>43.19526627218935</v>
      </c>
      <c r="AJ37" s="50">
        <f>SUM(AJ7:AJ36)</f>
        <v>175</v>
      </c>
      <c r="AK37" s="51">
        <f>SUM(AK7:AK36)</f>
        <v>80</v>
      </c>
      <c r="AL37" s="46">
        <f>AK37/(AJ37+AK37)*100</f>
        <v>31.372549019607842</v>
      </c>
      <c r="AM37" s="57">
        <f>SUM(AM7:AM36)</f>
        <v>47</v>
      </c>
      <c r="AN37" s="51">
        <f>SUM(AN7:AN36)</f>
        <v>26</v>
      </c>
      <c r="AO37" s="54">
        <f>AN37/(AM37+AN37)*100</f>
        <v>35.61643835616438</v>
      </c>
      <c r="AP37" s="55">
        <f>SUM(AP7:AP36)</f>
        <v>39</v>
      </c>
      <c r="AQ37" s="51">
        <f>SUM(AQ7:AQ36)</f>
        <v>14</v>
      </c>
      <c r="AR37" s="52">
        <f>AQ37/(AP37+AQ37)*100</f>
        <v>26.415094339622641</v>
      </c>
      <c r="AS37" s="58">
        <f>SUM(AS7:AS36)</f>
        <v>1509</v>
      </c>
      <c r="AT37" s="45">
        <f>SUM(AT7:AT36)</f>
        <v>1469</v>
      </c>
      <c r="AU37" s="52">
        <f t="shared" si="11"/>
        <v>49.328408327736732</v>
      </c>
      <c r="AV37" s="56">
        <f>SUM(AV7:AV36)</f>
        <v>3026</v>
      </c>
      <c r="AW37" s="45">
        <f>SUM(AW7:AW36)</f>
        <v>1759</v>
      </c>
      <c r="AX37" s="54">
        <f>AW37/(AV37+AW37)*100</f>
        <v>36.760710553814</v>
      </c>
      <c r="AY37" s="44">
        <f t="shared" si="37"/>
        <v>4535</v>
      </c>
      <c r="AZ37" s="45">
        <f t="shared" si="38"/>
        <v>3228</v>
      </c>
      <c r="BA37" s="46">
        <f>AZ37/(AZ37+AY37)*100</f>
        <v>41.581862681952856</v>
      </c>
    </row>
    <row r="38" spans="2:53" ht="16.5" thickTop="1" x14ac:dyDescent="0.25"/>
    <row r="40" spans="2:53" x14ac:dyDescent="0.25">
      <c r="B40" s="2" t="s">
        <v>46</v>
      </c>
    </row>
  </sheetData>
  <mergeCells count="27">
    <mergeCell ref="F5:H5"/>
    <mergeCell ref="C5:E5"/>
    <mergeCell ref="AV5:AX5"/>
    <mergeCell ref="AS5:AU5"/>
    <mergeCell ref="C2:AX2"/>
    <mergeCell ref="I4:N4"/>
    <mergeCell ref="O4:T4"/>
    <mergeCell ref="U4:Z4"/>
    <mergeCell ref="AA4:AF4"/>
    <mergeCell ref="AG4:AL4"/>
    <mergeCell ref="AM4:AR4"/>
    <mergeCell ref="AY5:BA5"/>
    <mergeCell ref="AS4:BA4"/>
    <mergeCell ref="B4:B6"/>
    <mergeCell ref="AP5:AR5"/>
    <mergeCell ref="AM5:AO5"/>
    <mergeCell ref="AJ5:AL5"/>
    <mergeCell ref="AG5:AI5"/>
    <mergeCell ref="AD5:AF5"/>
    <mergeCell ref="AA5:AC5"/>
    <mergeCell ref="X5:Z5"/>
    <mergeCell ref="U5:W5"/>
    <mergeCell ref="R5:T5"/>
    <mergeCell ref="O5:Q5"/>
    <mergeCell ref="L5:N5"/>
    <mergeCell ref="I5:K5"/>
    <mergeCell ref="C4:H4"/>
  </mergeCells>
  <pageMargins left="0.7" right="0.7" top="0.75" bottom="0.75" header="0.3" footer="0.3"/>
  <ignoredErrors>
    <ignoredError sqref="AS7:AT8 AV7:AW8 C37:D37 AV37:BB37 AS30:AT36 AV30:AW36 AS13:AT29 AV13:AW29 AS9:AT12 AV9:AW12" emptyCellReference="1"/>
    <ignoredError sqref="E37:AU37" formula="1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Navin Haram</dc:creator>
  <cp:lastModifiedBy>Eduardo Gómez</cp:lastModifiedBy>
  <cp:lastPrinted>2014-10-07T20:26:11Z</cp:lastPrinted>
  <dcterms:created xsi:type="dcterms:W3CDTF">2014-08-27T19:25:43Z</dcterms:created>
  <dcterms:modified xsi:type="dcterms:W3CDTF">2014-10-22T16:04:23Z</dcterms:modified>
</cp:coreProperties>
</file>